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92.168.0.222\пэо2\Прейскурант\2021\"/>
    </mc:Choice>
  </mc:AlternateContent>
  <bookViews>
    <workbookView showSheetTabs="0" xWindow="0" yWindow="0" windowWidth="21600" windowHeight="9735" tabRatio="0"/>
  </bookViews>
  <sheets>
    <sheet name="Sheet1" sheetId="1" r:id="rId1"/>
  </sheets>
  <definedNames>
    <definedName name="_xlnm._FilterDatabase" localSheetId="0" hidden="1">Sheet1!$G$1:$G$1525</definedName>
    <definedName name="_xlnm.Print_Area" localSheetId="0">Sheet1!$A$1:$H$1518</definedName>
  </definedNames>
  <calcPr calcId="152511"/>
</workbook>
</file>

<file path=xl/calcChain.xml><?xml version="1.0" encoding="utf-8"?>
<calcChain xmlns="http://schemas.openxmlformats.org/spreadsheetml/2006/main">
  <c r="G1499" i="1" l="1"/>
  <c r="H1499" i="1" s="1"/>
  <c r="H1503" i="1" l="1"/>
  <c r="H1504" i="1"/>
  <c r="H1505" i="1"/>
  <c r="H1502" i="1"/>
  <c r="H1501" i="1"/>
  <c r="H1500" i="1" l="1"/>
  <c r="H1169" i="1" l="1"/>
  <c r="H1170" i="1"/>
  <c r="H1171" i="1"/>
  <c r="H1172" i="1"/>
  <c r="H1049" i="1"/>
  <c r="H1050" i="1"/>
  <c r="H1051" i="1"/>
  <c r="H1040" i="1"/>
  <c r="H1074" i="1"/>
  <c r="H970" i="1"/>
  <c r="H901" i="1"/>
  <c r="H1038" i="1"/>
  <c r="H1039" i="1"/>
  <c r="H930" i="1"/>
  <c r="H929" i="1"/>
  <c r="H881" i="1"/>
  <c r="H882" i="1"/>
  <c r="H883" i="1"/>
  <c r="H884" i="1"/>
  <c r="H885" i="1"/>
  <c r="H880" i="1"/>
  <c r="H879" i="1"/>
  <c r="H877" i="1"/>
  <c r="H878" i="1"/>
  <c r="H875" i="1"/>
  <c r="H876" i="1"/>
  <c r="H1073" i="1"/>
  <c r="H825" i="1"/>
  <c r="F1519" i="1" l="1"/>
  <c r="G95" i="1"/>
  <c r="H95" i="1" s="1"/>
  <c r="G96" i="1"/>
  <c r="H96" i="1" s="1"/>
  <c r="G97" i="1"/>
  <c r="H97" i="1" s="1"/>
  <c r="G98" i="1"/>
  <c r="H98" i="1" s="1"/>
  <c r="G99" i="1"/>
  <c r="H99" i="1" s="1"/>
  <c r="G100" i="1"/>
  <c r="H100" i="1" s="1"/>
  <c r="G101" i="1"/>
  <c r="H101" i="1" s="1"/>
  <c r="G102" i="1"/>
  <c r="H102" i="1" s="1"/>
  <c r="G103" i="1"/>
  <c r="H103" i="1" s="1"/>
  <c r="G104" i="1"/>
  <c r="H104" i="1" s="1"/>
  <c r="G105" i="1"/>
  <c r="H105" i="1" s="1"/>
  <c r="G106" i="1"/>
  <c r="H106" i="1" s="1"/>
  <c r="G107" i="1"/>
  <c r="H107" i="1" s="1"/>
  <c r="G108" i="1"/>
  <c r="H108" i="1" s="1"/>
  <c r="G109" i="1"/>
  <c r="H109" i="1" s="1"/>
  <c r="G110" i="1"/>
  <c r="H110" i="1" s="1"/>
  <c r="G111" i="1"/>
  <c r="H111" i="1" s="1"/>
  <c r="G112" i="1"/>
  <c r="H112" i="1" s="1"/>
  <c r="G113" i="1"/>
  <c r="H113" i="1" s="1"/>
  <c r="G114" i="1"/>
  <c r="H114" i="1" s="1"/>
  <c r="G115" i="1"/>
  <c r="H115" i="1" s="1"/>
  <c r="G116" i="1"/>
  <c r="H116" i="1" s="1"/>
  <c r="G117" i="1"/>
  <c r="H117" i="1" s="1"/>
  <c r="G119" i="1"/>
  <c r="H119" i="1" s="1"/>
  <c r="G120" i="1"/>
  <c r="H120" i="1" s="1"/>
  <c r="G121" i="1"/>
  <c r="H121" i="1" s="1"/>
  <c r="G122" i="1"/>
  <c r="H122" i="1" s="1"/>
  <c r="G123" i="1"/>
  <c r="H123" i="1" s="1"/>
  <c r="G125" i="1"/>
  <c r="H125" i="1" s="1"/>
  <c r="G126" i="1"/>
  <c r="H126" i="1" s="1"/>
  <c r="G127" i="1"/>
  <c r="H127" i="1" s="1"/>
  <c r="G129" i="1"/>
  <c r="H129" i="1" s="1"/>
  <c r="G130" i="1"/>
  <c r="H130" i="1" s="1"/>
  <c r="G131" i="1"/>
  <c r="H131" i="1" s="1"/>
  <c r="G132" i="1"/>
  <c r="H132" i="1" s="1"/>
  <c r="G133" i="1"/>
  <c r="H133" i="1" s="1"/>
  <c r="G134" i="1"/>
  <c r="H134" i="1" s="1"/>
  <c r="G136" i="1"/>
  <c r="H136" i="1" s="1"/>
  <c r="G137" i="1"/>
  <c r="H137" i="1" s="1"/>
  <c r="G138" i="1"/>
  <c r="H138" i="1" s="1"/>
  <c r="G139" i="1"/>
  <c r="H139" i="1" s="1"/>
  <c r="G140" i="1"/>
  <c r="H140" i="1" s="1"/>
  <c r="G142" i="1"/>
  <c r="H142" i="1" s="1"/>
  <c r="G143" i="1"/>
  <c r="H143" i="1" s="1"/>
  <c r="G144" i="1"/>
  <c r="H144" i="1" s="1"/>
  <c r="G145" i="1"/>
  <c r="H145" i="1" s="1"/>
  <c r="G146" i="1"/>
  <c r="H146" i="1" s="1"/>
  <c r="G147" i="1"/>
  <c r="H147" i="1" s="1"/>
  <c r="G148" i="1"/>
  <c r="H148" i="1" s="1"/>
  <c r="G149" i="1"/>
  <c r="H149" i="1" s="1"/>
  <c r="G150" i="1"/>
  <c r="H150" i="1" s="1"/>
  <c r="G151" i="1"/>
  <c r="H151" i="1" s="1"/>
  <c r="G152" i="1"/>
  <c r="H152" i="1" s="1"/>
  <c r="G153" i="1"/>
  <c r="H153" i="1" s="1"/>
  <c r="G154" i="1"/>
  <c r="H154" i="1" s="1"/>
  <c r="G155" i="1"/>
  <c r="H155" i="1" s="1"/>
  <c r="G156" i="1"/>
  <c r="H156" i="1" s="1"/>
  <c r="G157" i="1"/>
  <c r="H157" i="1" s="1"/>
  <c r="G158" i="1"/>
  <c r="H158" i="1" s="1"/>
  <c r="G160" i="1"/>
  <c r="H160" i="1" s="1"/>
  <c r="G161" i="1"/>
  <c r="H161" i="1" s="1"/>
  <c r="G162" i="1"/>
  <c r="H162" i="1" s="1"/>
  <c r="G163" i="1"/>
  <c r="H163" i="1" s="1"/>
  <c r="G164" i="1"/>
  <c r="H164" i="1" s="1"/>
  <c r="G165" i="1"/>
  <c r="H165" i="1" s="1"/>
  <c r="G166" i="1"/>
  <c r="H166" i="1" s="1"/>
  <c r="G167" i="1"/>
  <c r="H167" i="1" s="1"/>
  <c r="G168" i="1"/>
  <c r="H168" i="1" s="1"/>
  <c r="G169" i="1"/>
  <c r="H169" i="1" s="1"/>
  <c r="G170" i="1"/>
  <c r="H170" i="1" s="1"/>
  <c r="G171" i="1"/>
  <c r="H171" i="1" s="1"/>
  <c r="G172" i="1"/>
  <c r="H172" i="1" s="1"/>
  <c r="G173" i="1"/>
  <c r="H173" i="1" s="1"/>
  <c r="G174" i="1"/>
  <c r="H174" i="1" s="1"/>
  <c r="G175" i="1"/>
  <c r="H175" i="1" s="1"/>
  <c r="G176" i="1"/>
  <c r="H176" i="1" s="1"/>
  <c r="G178" i="1"/>
  <c r="H178" i="1" s="1"/>
  <c r="G179" i="1"/>
  <c r="H179" i="1" s="1"/>
  <c r="G180" i="1"/>
  <c r="H180" i="1" s="1"/>
  <c r="G181" i="1"/>
  <c r="H181" i="1" s="1"/>
  <c r="G182" i="1"/>
  <c r="H182" i="1" s="1"/>
  <c r="G183" i="1"/>
  <c r="H183" i="1" s="1"/>
  <c r="G184" i="1"/>
  <c r="H184" i="1" s="1"/>
  <c r="G185" i="1"/>
  <c r="H185" i="1" s="1"/>
  <c r="G186" i="1"/>
  <c r="H186" i="1" s="1"/>
  <c r="G187" i="1"/>
  <c r="H187" i="1" s="1"/>
  <c r="G188" i="1"/>
  <c r="H188" i="1" s="1"/>
  <c r="G189" i="1"/>
  <c r="H189" i="1" s="1"/>
  <c r="G190" i="1"/>
  <c r="H190" i="1" s="1"/>
  <c r="G191" i="1"/>
  <c r="H191" i="1" s="1"/>
  <c r="G192" i="1"/>
  <c r="H192" i="1" s="1"/>
  <c r="G193" i="1"/>
  <c r="H193" i="1" s="1"/>
  <c r="G194" i="1"/>
  <c r="H194" i="1" s="1"/>
  <c r="G196" i="1"/>
  <c r="H196" i="1" s="1"/>
  <c r="G197" i="1"/>
  <c r="H197" i="1" s="1"/>
  <c r="G198" i="1"/>
  <c r="H198" i="1" s="1"/>
  <c r="G199" i="1"/>
  <c r="H199" i="1" s="1"/>
  <c r="G200" i="1"/>
  <c r="H200" i="1" s="1"/>
  <c r="G201" i="1"/>
  <c r="H201" i="1" s="1"/>
  <c r="G202" i="1"/>
  <c r="H202" i="1" s="1"/>
  <c r="G203" i="1"/>
  <c r="H203" i="1" s="1"/>
  <c r="G204" i="1"/>
  <c r="H204" i="1" s="1"/>
  <c r="G205" i="1"/>
  <c r="H205" i="1" s="1"/>
  <c r="G206" i="1"/>
  <c r="H206" i="1" s="1"/>
  <c r="G207" i="1"/>
  <c r="H207" i="1" s="1"/>
  <c r="G208" i="1"/>
  <c r="H208" i="1" s="1"/>
  <c r="G209" i="1"/>
  <c r="H209" i="1" s="1"/>
  <c r="G210" i="1"/>
  <c r="H210" i="1" s="1"/>
  <c r="G211" i="1"/>
  <c r="H211" i="1" s="1"/>
  <c r="G212" i="1"/>
  <c r="H212" i="1" s="1"/>
  <c r="G213" i="1"/>
  <c r="H213" i="1" s="1"/>
  <c r="G214" i="1"/>
  <c r="H214" i="1" s="1"/>
  <c r="G215" i="1"/>
  <c r="H215" i="1" s="1"/>
  <c r="G216" i="1"/>
  <c r="H216" i="1" s="1"/>
  <c r="G217" i="1"/>
  <c r="H217" i="1" s="1"/>
  <c r="G218" i="1"/>
  <c r="H218" i="1" s="1"/>
  <c r="G219" i="1"/>
  <c r="H219" i="1" s="1"/>
  <c r="G220" i="1"/>
  <c r="H220" i="1" s="1"/>
  <c r="G221" i="1"/>
  <c r="H221" i="1" s="1"/>
  <c r="G222" i="1"/>
  <c r="H222" i="1" s="1"/>
  <c r="G223" i="1"/>
  <c r="H223" i="1" s="1"/>
  <c r="G224" i="1"/>
  <c r="H224" i="1" s="1"/>
  <c r="G225" i="1"/>
  <c r="H225" i="1" s="1"/>
  <c r="G227" i="1"/>
  <c r="H227" i="1" s="1"/>
  <c r="G228" i="1"/>
  <c r="H228" i="1" s="1"/>
  <c r="G229" i="1"/>
  <c r="H229" i="1" s="1"/>
  <c r="G230" i="1"/>
  <c r="H230" i="1" s="1"/>
  <c r="G231" i="1"/>
  <c r="H231" i="1" s="1"/>
  <c r="G232" i="1"/>
  <c r="H232" i="1" s="1"/>
  <c r="G233" i="1"/>
  <c r="H233" i="1" s="1"/>
  <c r="G234" i="1"/>
  <c r="H234" i="1" s="1"/>
  <c r="G235" i="1"/>
  <c r="H235" i="1" s="1"/>
  <c r="G236" i="1"/>
  <c r="H236" i="1" s="1"/>
  <c r="G237" i="1"/>
  <c r="H237" i="1" s="1"/>
  <c r="G238" i="1"/>
  <c r="H238" i="1" s="1"/>
  <c r="G239" i="1"/>
  <c r="H239" i="1" s="1"/>
  <c r="G240" i="1"/>
  <c r="H240" i="1" s="1"/>
  <c r="G241" i="1"/>
  <c r="H241" i="1" s="1"/>
  <c r="G242" i="1"/>
  <c r="H242" i="1" s="1"/>
  <c r="G243" i="1"/>
  <c r="H243" i="1" s="1"/>
  <c r="G244" i="1"/>
  <c r="H244" i="1" s="1"/>
  <c r="G245" i="1"/>
  <c r="H245" i="1" s="1"/>
  <c r="G246" i="1"/>
  <c r="H246" i="1" s="1"/>
  <c r="G247" i="1"/>
  <c r="H247" i="1" s="1"/>
  <c r="G249" i="1"/>
  <c r="H249" i="1" s="1"/>
  <c r="G250" i="1"/>
  <c r="H250" i="1" s="1"/>
  <c r="G251" i="1"/>
  <c r="H251" i="1" s="1"/>
  <c r="G252" i="1"/>
  <c r="H252" i="1" s="1"/>
  <c r="G254" i="1"/>
  <c r="H254" i="1" s="1"/>
  <c r="G255" i="1"/>
  <c r="H255" i="1" s="1"/>
  <c r="G256" i="1"/>
  <c r="H256" i="1" s="1"/>
  <c r="G257" i="1"/>
  <c r="H257" i="1" s="1"/>
  <c r="G258" i="1"/>
  <c r="H258" i="1" s="1"/>
  <c r="G260" i="1"/>
  <c r="H260" i="1" s="1"/>
  <c r="G262" i="1"/>
  <c r="H262" i="1" s="1"/>
  <c r="G263" i="1"/>
  <c r="H263" i="1" s="1"/>
  <c r="G264" i="1"/>
  <c r="H264" i="1" s="1"/>
  <c r="G265" i="1"/>
  <c r="H265" i="1" s="1"/>
  <c r="G266" i="1"/>
  <c r="H266" i="1" s="1"/>
  <c r="G267" i="1"/>
  <c r="H267" i="1" s="1"/>
  <c r="G268" i="1"/>
  <c r="H268" i="1" s="1"/>
  <c r="G269" i="1"/>
  <c r="H269" i="1" s="1"/>
  <c r="G270" i="1"/>
  <c r="H270" i="1" s="1"/>
  <c r="G271" i="1"/>
  <c r="H271" i="1" s="1"/>
  <c r="G272" i="1"/>
  <c r="H272" i="1" s="1"/>
  <c r="G273" i="1"/>
  <c r="H273" i="1" s="1"/>
  <c r="G274" i="1"/>
  <c r="H274" i="1" s="1"/>
  <c r="G275" i="1"/>
  <c r="H275" i="1" s="1"/>
  <c r="G277" i="1"/>
  <c r="H277" i="1" s="1"/>
  <c r="G278" i="1"/>
  <c r="H278" i="1" s="1"/>
  <c r="G279" i="1"/>
  <c r="H279" i="1" s="1"/>
  <c r="G280" i="1"/>
  <c r="H280" i="1" s="1"/>
  <c r="G281" i="1"/>
  <c r="H281" i="1" s="1"/>
  <c r="G282" i="1"/>
  <c r="H282" i="1" s="1"/>
  <c r="G283" i="1"/>
  <c r="H283" i="1" s="1"/>
  <c r="G284" i="1"/>
  <c r="H284" i="1" s="1"/>
  <c r="G285" i="1"/>
  <c r="H285" i="1" s="1"/>
  <c r="G286" i="1"/>
  <c r="H286" i="1" s="1"/>
  <c r="G287" i="1"/>
  <c r="H287" i="1" s="1"/>
  <c r="G289" i="1"/>
  <c r="H289" i="1" s="1"/>
  <c r="G290" i="1"/>
  <c r="H290" i="1" s="1"/>
  <c r="G291" i="1"/>
  <c r="H291" i="1" s="1"/>
  <c r="G292" i="1"/>
  <c r="H292" i="1" s="1"/>
  <c r="G293" i="1"/>
  <c r="H293" i="1" s="1"/>
  <c r="G294" i="1"/>
  <c r="H294" i="1" s="1"/>
  <c r="G295" i="1"/>
  <c r="H295" i="1" s="1"/>
  <c r="G297" i="1"/>
  <c r="H297" i="1" s="1"/>
  <c r="G298" i="1"/>
  <c r="H298" i="1" s="1"/>
  <c r="G299" i="1"/>
  <c r="H299" i="1" s="1"/>
  <c r="G300" i="1"/>
  <c r="H300" i="1" s="1"/>
  <c r="G301" i="1"/>
  <c r="H301" i="1" s="1"/>
  <c r="G302" i="1"/>
  <c r="H302" i="1" s="1"/>
  <c r="G303" i="1"/>
  <c r="H303" i="1" s="1"/>
  <c r="G304" i="1"/>
  <c r="H304" i="1" s="1"/>
  <c r="G305" i="1"/>
  <c r="H305" i="1" s="1"/>
  <c r="G306" i="1"/>
  <c r="H306" i="1" s="1"/>
  <c r="G307" i="1"/>
  <c r="H307" i="1" s="1"/>
  <c r="G308" i="1"/>
  <c r="H308" i="1" s="1"/>
  <c r="G309" i="1"/>
  <c r="H309" i="1" s="1"/>
  <c r="G310" i="1"/>
  <c r="H310" i="1" s="1"/>
  <c r="G311" i="1"/>
  <c r="H311" i="1" s="1"/>
  <c r="G313" i="1"/>
  <c r="H313" i="1" s="1"/>
  <c r="G314" i="1"/>
  <c r="H314" i="1" s="1"/>
  <c r="G315" i="1"/>
  <c r="H315" i="1" s="1"/>
  <c r="G316" i="1"/>
  <c r="H316" i="1" s="1"/>
  <c r="G317" i="1"/>
  <c r="H317" i="1" s="1"/>
  <c r="G318" i="1"/>
  <c r="H318" i="1" s="1"/>
  <c r="G319" i="1"/>
  <c r="H319" i="1" s="1"/>
  <c r="G320" i="1"/>
  <c r="H320" i="1" s="1"/>
  <c r="G321" i="1"/>
  <c r="H321" i="1" s="1"/>
  <c r="G322" i="1"/>
  <c r="H322" i="1" s="1"/>
  <c r="G323" i="1"/>
  <c r="H323" i="1" s="1"/>
  <c r="G324" i="1"/>
  <c r="H324" i="1" s="1"/>
  <c r="G325" i="1"/>
  <c r="H325" i="1" s="1"/>
  <c r="G326" i="1"/>
  <c r="H326" i="1" s="1"/>
  <c r="G327" i="1"/>
  <c r="H327" i="1" s="1"/>
  <c r="G328" i="1"/>
  <c r="H328" i="1" s="1"/>
  <c r="G329" i="1"/>
  <c r="H329" i="1" s="1"/>
  <c r="G330" i="1"/>
  <c r="H330" i="1" s="1"/>
  <c r="G331" i="1"/>
  <c r="H331" i="1" s="1"/>
  <c r="G332" i="1"/>
  <c r="H332" i="1" s="1"/>
  <c r="G333" i="1"/>
  <c r="H333" i="1" s="1"/>
  <c r="G334" i="1"/>
  <c r="H334" i="1" s="1"/>
  <c r="G335" i="1"/>
  <c r="H335" i="1" s="1"/>
  <c r="G336" i="1"/>
  <c r="H336" i="1" s="1"/>
  <c r="G337" i="1"/>
  <c r="H337" i="1" s="1"/>
  <c r="G338" i="1"/>
  <c r="H338" i="1" s="1"/>
  <c r="G339" i="1"/>
  <c r="H339" i="1" s="1"/>
  <c r="G340" i="1"/>
  <c r="H340" i="1" s="1"/>
  <c r="G341" i="1"/>
  <c r="H341" i="1" s="1"/>
  <c r="G342" i="1"/>
  <c r="H342" i="1" s="1"/>
  <c r="G343" i="1"/>
  <c r="H343" i="1" s="1"/>
  <c r="G344" i="1"/>
  <c r="H344" i="1" s="1"/>
  <c r="G345" i="1"/>
  <c r="H345" i="1" s="1"/>
  <c r="G346" i="1"/>
  <c r="H346" i="1" s="1"/>
  <c r="G347" i="1"/>
  <c r="H347" i="1" s="1"/>
  <c r="G348" i="1"/>
  <c r="H348" i="1" s="1"/>
  <c r="G349" i="1"/>
  <c r="H349" i="1" s="1"/>
  <c r="G350" i="1"/>
  <c r="H350" i="1" s="1"/>
  <c r="G351" i="1"/>
  <c r="H351" i="1" s="1"/>
  <c r="G352" i="1"/>
  <c r="H352" i="1" s="1"/>
  <c r="G353" i="1"/>
  <c r="H353" i="1" s="1"/>
  <c r="G354" i="1"/>
  <c r="H354" i="1" s="1"/>
  <c r="G355" i="1"/>
  <c r="H355" i="1" s="1"/>
  <c r="G356" i="1"/>
  <c r="H356" i="1" s="1"/>
  <c r="G357" i="1"/>
  <c r="H357" i="1" s="1"/>
  <c r="G358" i="1"/>
  <c r="H358" i="1" s="1"/>
  <c r="G359" i="1"/>
  <c r="H359" i="1" s="1"/>
  <c r="G360" i="1"/>
  <c r="H360" i="1" s="1"/>
  <c r="G361" i="1"/>
  <c r="H361" i="1" s="1"/>
  <c r="G362" i="1"/>
  <c r="H362" i="1" s="1"/>
  <c r="G363" i="1"/>
  <c r="H363" i="1" s="1"/>
  <c r="G365" i="1"/>
  <c r="H365" i="1" s="1"/>
  <c r="G366" i="1"/>
  <c r="H366" i="1" s="1"/>
  <c r="G367" i="1"/>
  <c r="H367" i="1" s="1"/>
  <c r="G368" i="1"/>
  <c r="H368" i="1" s="1"/>
  <c r="G369" i="1"/>
  <c r="H369" i="1" s="1"/>
  <c r="G370" i="1"/>
  <c r="H370" i="1" s="1"/>
  <c r="G371" i="1"/>
  <c r="H371" i="1" s="1"/>
  <c r="G372" i="1"/>
  <c r="H372" i="1" s="1"/>
  <c r="G373" i="1"/>
  <c r="H373" i="1" s="1"/>
  <c r="G374" i="1"/>
  <c r="H374" i="1" s="1"/>
  <c r="G375" i="1"/>
  <c r="H375" i="1" s="1"/>
  <c r="G376" i="1"/>
  <c r="H376" i="1" s="1"/>
  <c r="G377" i="1"/>
  <c r="H377" i="1" s="1"/>
  <c r="G378" i="1"/>
  <c r="H378" i="1" s="1"/>
  <c r="G379" i="1"/>
  <c r="H379" i="1" s="1"/>
  <c r="G380" i="1"/>
  <c r="H380" i="1" s="1"/>
  <c r="G381" i="1"/>
  <c r="H381" i="1" s="1"/>
  <c r="G382" i="1"/>
  <c r="H382" i="1" s="1"/>
  <c r="G383" i="1"/>
  <c r="H383" i="1" s="1"/>
  <c r="G385" i="1"/>
  <c r="H385" i="1" s="1"/>
  <c r="G386" i="1"/>
  <c r="H386" i="1" s="1"/>
  <c r="G387" i="1"/>
  <c r="H387" i="1" s="1"/>
  <c r="G388" i="1"/>
  <c r="H388" i="1" s="1"/>
  <c r="G389" i="1"/>
  <c r="H389" i="1" s="1"/>
  <c r="G390" i="1"/>
  <c r="H390" i="1" s="1"/>
  <c r="G392" i="1"/>
  <c r="H392" i="1" s="1"/>
  <c r="G393" i="1"/>
  <c r="H393" i="1" s="1"/>
  <c r="G394" i="1"/>
  <c r="H394" i="1" s="1"/>
  <c r="G396" i="1"/>
  <c r="H396" i="1" s="1"/>
  <c r="G397" i="1"/>
  <c r="H397" i="1" s="1"/>
  <c r="G398" i="1"/>
  <c r="H398" i="1" s="1"/>
  <c r="G399" i="1"/>
  <c r="H399" i="1" s="1"/>
  <c r="G400" i="1"/>
  <c r="H400" i="1" s="1"/>
  <c r="G401" i="1"/>
  <c r="H401" i="1" s="1"/>
  <c r="G402" i="1"/>
  <c r="H402" i="1" s="1"/>
  <c r="G403" i="1"/>
  <c r="H403" i="1" s="1"/>
  <c r="G404" i="1"/>
  <c r="H404" i="1" s="1"/>
  <c r="G405" i="1"/>
  <c r="H405" i="1" s="1"/>
  <c r="G406" i="1"/>
  <c r="H406" i="1" s="1"/>
  <c r="G407" i="1"/>
  <c r="H407" i="1" s="1"/>
  <c r="G408" i="1"/>
  <c r="H408" i="1" s="1"/>
  <c r="G409" i="1"/>
  <c r="H409" i="1" s="1"/>
  <c r="G410" i="1"/>
  <c r="H410" i="1" s="1"/>
  <c r="G411" i="1"/>
  <c r="H411" i="1" s="1"/>
  <c r="G412" i="1"/>
  <c r="H412" i="1" s="1"/>
  <c r="G413" i="1"/>
  <c r="H413" i="1" s="1"/>
  <c r="G414" i="1"/>
  <c r="H414" i="1" s="1"/>
  <c r="G415" i="1"/>
  <c r="H415" i="1" s="1"/>
  <c r="G416" i="1"/>
  <c r="H416" i="1" s="1"/>
  <c r="G417" i="1"/>
  <c r="H417" i="1" s="1"/>
  <c r="G418" i="1"/>
  <c r="H418" i="1" s="1"/>
  <c r="G419" i="1"/>
  <c r="H419" i="1" s="1"/>
  <c r="G420" i="1"/>
  <c r="H420" i="1" s="1"/>
  <c r="G421" i="1"/>
  <c r="H421" i="1" s="1"/>
  <c r="H422" i="1"/>
  <c r="G423" i="1"/>
  <c r="H423" i="1" s="1"/>
  <c r="G424" i="1"/>
  <c r="H424" i="1" s="1"/>
  <c r="G425" i="1"/>
  <c r="H425" i="1" s="1"/>
  <c r="G426" i="1"/>
  <c r="H426" i="1" s="1"/>
  <c r="G427" i="1"/>
  <c r="H427" i="1" s="1"/>
  <c r="G428" i="1"/>
  <c r="H428" i="1" s="1"/>
  <c r="G429" i="1"/>
  <c r="H429" i="1" s="1"/>
  <c r="G430" i="1"/>
  <c r="H430" i="1" s="1"/>
  <c r="G431" i="1"/>
  <c r="H431" i="1" s="1"/>
  <c r="G432" i="1"/>
  <c r="H432" i="1" s="1"/>
  <c r="G433" i="1"/>
  <c r="H433" i="1" s="1"/>
  <c r="G434" i="1"/>
  <c r="H434" i="1" s="1"/>
  <c r="G435" i="1"/>
  <c r="H435" i="1" s="1"/>
  <c r="G436" i="1"/>
  <c r="H436" i="1" s="1"/>
  <c r="G437" i="1"/>
  <c r="H437" i="1" s="1"/>
  <c r="G438" i="1"/>
  <c r="H438" i="1" s="1"/>
  <c r="G439" i="1"/>
  <c r="H439" i="1" s="1"/>
  <c r="H440" i="1"/>
  <c r="G441" i="1"/>
  <c r="H441" i="1" s="1"/>
  <c r="G442" i="1"/>
  <c r="H442" i="1" s="1"/>
  <c r="G443" i="1"/>
  <c r="H443" i="1" s="1"/>
  <c r="G444" i="1"/>
  <c r="H444" i="1" s="1"/>
  <c r="H445" i="1"/>
  <c r="H446" i="1"/>
  <c r="H447" i="1"/>
  <c r="H448" i="1"/>
  <c r="H449" i="1"/>
  <c r="H450" i="1"/>
  <c r="H451" i="1"/>
  <c r="G459" i="1"/>
  <c r="H459" i="1" s="1"/>
  <c r="G460" i="1"/>
  <c r="H460" i="1" s="1"/>
  <c r="G461" i="1"/>
  <c r="H461" i="1" s="1"/>
  <c r="G462" i="1"/>
  <c r="H462" i="1" s="1"/>
  <c r="G463" i="1"/>
  <c r="H463" i="1" s="1"/>
  <c r="G464" i="1"/>
  <c r="H464" i="1" s="1"/>
  <c r="G465" i="1"/>
  <c r="H465" i="1" s="1"/>
  <c r="G466" i="1"/>
  <c r="H466" i="1" s="1"/>
  <c r="G467" i="1"/>
  <c r="H467" i="1" s="1"/>
  <c r="G468" i="1"/>
  <c r="H468" i="1" s="1"/>
  <c r="G469" i="1"/>
  <c r="H469" i="1" s="1"/>
  <c r="G470" i="1"/>
  <c r="H470" i="1" s="1"/>
  <c r="G471" i="1"/>
  <c r="H471" i="1" s="1"/>
  <c r="G472" i="1"/>
  <c r="H472" i="1" s="1"/>
  <c r="G473" i="1"/>
  <c r="H473" i="1" s="1"/>
  <c r="G474" i="1"/>
  <c r="H474" i="1" s="1"/>
  <c r="G475" i="1"/>
  <c r="H475" i="1" s="1"/>
  <c r="G476" i="1"/>
  <c r="H476" i="1" s="1"/>
  <c r="G477" i="1"/>
  <c r="H477" i="1" s="1"/>
  <c r="G478" i="1"/>
  <c r="H478" i="1" s="1"/>
  <c r="G479" i="1"/>
  <c r="H479" i="1" s="1"/>
  <c r="G480" i="1"/>
  <c r="H480" i="1" s="1"/>
  <c r="G481" i="1"/>
  <c r="H481" i="1" s="1"/>
  <c r="G482" i="1"/>
  <c r="H482" i="1" s="1"/>
  <c r="G483" i="1"/>
  <c r="H483" i="1" s="1"/>
  <c r="G484" i="1"/>
  <c r="H484" i="1" s="1"/>
  <c r="G485" i="1"/>
  <c r="H485" i="1" s="1"/>
  <c r="G486" i="1"/>
  <c r="H486" i="1" s="1"/>
  <c r="G487" i="1"/>
  <c r="H487" i="1" s="1"/>
  <c r="G488" i="1"/>
  <c r="H488" i="1" s="1"/>
  <c r="G489" i="1"/>
  <c r="H489" i="1" s="1"/>
  <c r="G490" i="1"/>
  <c r="H490" i="1" s="1"/>
  <c r="G491" i="1"/>
  <c r="H491" i="1" s="1"/>
  <c r="G492" i="1"/>
  <c r="H492" i="1" s="1"/>
  <c r="G493" i="1"/>
  <c r="H493" i="1" s="1"/>
  <c r="G494" i="1"/>
  <c r="H494" i="1" s="1"/>
  <c r="G495" i="1"/>
  <c r="H495" i="1" s="1"/>
  <c r="G496" i="1"/>
  <c r="H496" i="1" s="1"/>
  <c r="G497" i="1"/>
  <c r="H497" i="1" s="1"/>
  <c r="G498" i="1"/>
  <c r="H498" i="1" s="1"/>
  <c r="G499" i="1"/>
  <c r="H499" i="1" s="1"/>
  <c r="G500" i="1"/>
  <c r="H500" i="1" s="1"/>
  <c r="G501" i="1"/>
  <c r="H501" i="1" s="1"/>
  <c r="G502" i="1"/>
  <c r="H502" i="1" s="1"/>
  <c r="G503" i="1"/>
  <c r="H503" i="1" s="1"/>
  <c r="G504" i="1"/>
  <c r="H504" i="1" s="1"/>
  <c r="G505" i="1"/>
  <c r="H505" i="1" s="1"/>
  <c r="G506" i="1"/>
  <c r="H506" i="1" s="1"/>
  <c r="G507" i="1"/>
  <c r="H507" i="1" s="1"/>
  <c r="G508" i="1"/>
  <c r="H508" i="1" s="1"/>
  <c r="G509" i="1"/>
  <c r="H509" i="1" s="1"/>
  <c r="G510" i="1"/>
  <c r="H510" i="1" s="1"/>
  <c r="G511" i="1"/>
  <c r="H511" i="1" s="1"/>
  <c r="G512" i="1"/>
  <c r="H512" i="1" s="1"/>
  <c r="G513" i="1"/>
  <c r="H513" i="1" s="1"/>
  <c r="G514" i="1"/>
  <c r="H514" i="1" s="1"/>
  <c r="H515" i="1"/>
  <c r="H516" i="1"/>
  <c r="G526" i="1"/>
  <c r="H526" i="1" s="1"/>
  <c r="G527" i="1"/>
  <c r="H527" i="1" s="1"/>
  <c r="G528" i="1"/>
  <c r="H528" i="1" s="1"/>
  <c r="G529" i="1"/>
  <c r="H529" i="1" s="1"/>
  <c r="G530" i="1"/>
  <c r="H530" i="1" s="1"/>
  <c r="G531" i="1"/>
  <c r="H531" i="1" s="1"/>
  <c r="G532" i="1"/>
  <c r="H532" i="1" s="1"/>
  <c r="G533" i="1"/>
  <c r="H533" i="1" s="1"/>
  <c r="G534" i="1"/>
  <c r="H534" i="1" s="1"/>
  <c r="G535" i="1"/>
  <c r="H535" i="1" s="1"/>
  <c r="G536" i="1"/>
  <c r="H536" i="1" s="1"/>
  <c r="G537" i="1"/>
  <c r="H537" i="1" s="1"/>
  <c r="G538" i="1"/>
  <c r="H538" i="1" s="1"/>
  <c r="G539" i="1"/>
  <c r="H539" i="1" s="1"/>
  <c r="G540" i="1"/>
  <c r="H540" i="1" s="1"/>
  <c r="G541" i="1"/>
  <c r="H541" i="1" s="1"/>
  <c r="G542" i="1"/>
  <c r="H542" i="1" s="1"/>
  <c r="G543" i="1"/>
  <c r="H543" i="1" s="1"/>
  <c r="G544" i="1"/>
  <c r="H544" i="1" s="1"/>
  <c r="G545" i="1"/>
  <c r="H545" i="1" s="1"/>
  <c r="G546" i="1"/>
  <c r="H546" i="1" s="1"/>
  <c r="G547" i="1"/>
  <c r="H547" i="1" s="1"/>
  <c r="G548" i="1"/>
  <c r="H548" i="1" s="1"/>
  <c r="G549" i="1"/>
  <c r="H549" i="1" s="1"/>
  <c r="G550" i="1"/>
  <c r="H550" i="1" s="1"/>
  <c r="G552" i="1"/>
  <c r="H552" i="1" s="1"/>
  <c r="G553" i="1"/>
  <c r="H553" i="1" s="1"/>
  <c r="G554" i="1"/>
  <c r="H554" i="1" s="1"/>
  <c r="G555" i="1"/>
  <c r="H555" i="1" s="1"/>
  <c r="G556" i="1"/>
  <c r="H556" i="1" s="1"/>
  <c r="G557" i="1"/>
  <c r="H557" i="1" s="1"/>
  <c r="G558" i="1"/>
  <c r="H558" i="1" s="1"/>
  <c r="G559" i="1"/>
  <c r="H559" i="1" s="1"/>
  <c r="G560" i="1"/>
  <c r="H560" i="1" s="1"/>
  <c r="G561" i="1"/>
  <c r="H561" i="1" s="1"/>
  <c r="G562" i="1"/>
  <c r="H562" i="1" s="1"/>
  <c r="G563" i="1"/>
  <c r="H563" i="1" s="1"/>
  <c r="G564" i="1"/>
  <c r="H564" i="1" s="1"/>
  <c r="G565" i="1"/>
  <c r="H565" i="1" s="1"/>
  <c r="G566" i="1"/>
  <c r="H566" i="1" s="1"/>
  <c r="G569" i="1"/>
  <c r="H569" i="1" s="1"/>
  <c r="G570" i="1"/>
  <c r="H570" i="1" s="1"/>
  <c r="G571" i="1"/>
  <c r="H571" i="1" s="1"/>
  <c r="G572" i="1"/>
  <c r="H572" i="1" s="1"/>
  <c r="G573" i="1"/>
  <c r="H573" i="1" s="1"/>
  <c r="G574" i="1"/>
  <c r="H574" i="1" s="1"/>
  <c r="G575" i="1"/>
  <c r="H575" i="1" s="1"/>
  <c r="G576" i="1"/>
  <c r="H576" i="1" s="1"/>
  <c r="G577" i="1"/>
  <c r="H577" i="1" s="1"/>
  <c r="G578" i="1"/>
  <c r="H578" i="1" s="1"/>
  <c r="G579" i="1"/>
  <c r="H579" i="1" s="1"/>
  <c r="G580" i="1"/>
  <c r="H580" i="1" s="1"/>
  <c r="G581" i="1"/>
  <c r="H581" i="1" s="1"/>
  <c r="G582" i="1"/>
  <c r="H582" i="1" s="1"/>
  <c r="G583" i="1"/>
  <c r="H583" i="1" s="1"/>
  <c r="G584" i="1"/>
  <c r="H584" i="1" s="1"/>
  <c r="G585" i="1"/>
  <c r="H585" i="1" s="1"/>
  <c r="G586" i="1"/>
  <c r="H586" i="1" s="1"/>
  <c r="G587" i="1"/>
  <c r="H587" i="1" s="1"/>
  <c r="G588" i="1"/>
  <c r="H588" i="1" s="1"/>
  <c r="G589" i="1"/>
  <c r="H589" i="1" s="1"/>
  <c r="G593" i="1"/>
  <c r="H593" i="1" s="1"/>
  <c r="G594" i="1"/>
  <c r="H594" i="1" s="1"/>
  <c r="G595" i="1"/>
  <c r="H595" i="1" s="1"/>
  <c r="G596" i="1"/>
  <c r="H596" i="1" s="1"/>
  <c r="G597" i="1"/>
  <c r="H597" i="1" s="1"/>
  <c r="G598" i="1"/>
  <c r="H598" i="1" s="1"/>
  <c r="G599" i="1"/>
  <c r="H599" i="1" s="1"/>
  <c r="G600" i="1"/>
  <c r="H600" i="1" s="1"/>
  <c r="G601" i="1"/>
  <c r="H601" i="1" s="1"/>
  <c r="G602" i="1"/>
  <c r="H602" i="1" s="1"/>
  <c r="G603" i="1"/>
  <c r="H603" i="1" s="1"/>
  <c r="G604" i="1"/>
  <c r="H604" i="1" s="1"/>
  <c r="G605" i="1"/>
  <c r="H605" i="1" s="1"/>
  <c r="G606" i="1"/>
  <c r="H606" i="1" s="1"/>
  <c r="G607" i="1"/>
  <c r="H607" i="1" s="1"/>
  <c r="G608" i="1"/>
  <c r="H608" i="1" s="1"/>
  <c r="G609" i="1"/>
  <c r="H609" i="1" s="1"/>
  <c r="G610" i="1"/>
  <c r="H610" i="1" s="1"/>
  <c r="G611" i="1"/>
  <c r="H611" i="1" s="1"/>
  <c r="G612" i="1"/>
  <c r="H612" i="1" s="1"/>
  <c r="G613" i="1"/>
  <c r="H613" i="1" s="1"/>
  <c r="G614" i="1"/>
  <c r="H614" i="1" s="1"/>
  <c r="G615" i="1"/>
  <c r="H615" i="1" s="1"/>
  <c r="G616" i="1"/>
  <c r="H616" i="1" s="1"/>
  <c r="G617" i="1"/>
  <c r="H617" i="1" s="1"/>
  <c r="G618" i="1"/>
  <c r="H618" i="1" s="1"/>
  <c r="G619" i="1"/>
  <c r="H619" i="1" s="1"/>
  <c r="G620" i="1"/>
  <c r="H620" i="1" s="1"/>
  <c r="G621" i="1"/>
  <c r="H621" i="1" s="1"/>
  <c r="G622" i="1"/>
  <c r="H622" i="1" s="1"/>
  <c r="G623" i="1"/>
  <c r="H623" i="1" s="1"/>
  <c r="G624" i="1"/>
  <c r="H624" i="1" s="1"/>
  <c r="G628" i="1"/>
  <c r="H628" i="1" s="1"/>
  <c r="G629" i="1"/>
  <c r="H629" i="1" s="1"/>
  <c r="G630" i="1"/>
  <c r="H630" i="1" s="1"/>
  <c r="G631" i="1"/>
  <c r="H631" i="1" s="1"/>
  <c r="G632" i="1"/>
  <c r="H632" i="1" s="1"/>
  <c r="G633" i="1"/>
  <c r="H633" i="1" s="1"/>
  <c r="G634" i="1"/>
  <c r="H634" i="1" s="1"/>
  <c r="G635" i="1"/>
  <c r="H635" i="1" s="1"/>
  <c r="G636" i="1"/>
  <c r="H636" i="1" s="1"/>
  <c r="G637" i="1"/>
  <c r="H637" i="1" s="1"/>
  <c r="G638" i="1"/>
  <c r="H638" i="1" s="1"/>
  <c r="G639" i="1"/>
  <c r="H639" i="1" s="1"/>
  <c r="G640" i="1"/>
  <c r="H640" i="1" s="1"/>
  <c r="G641" i="1"/>
  <c r="H641" i="1" s="1"/>
  <c r="G642" i="1"/>
  <c r="H642" i="1" s="1"/>
  <c r="G643" i="1"/>
  <c r="H643" i="1" s="1"/>
  <c r="G644" i="1"/>
  <c r="H644" i="1" s="1"/>
  <c r="G645" i="1"/>
  <c r="H645" i="1" s="1"/>
  <c r="G646" i="1"/>
  <c r="H646" i="1" s="1"/>
  <c r="G647" i="1"/>
  <c r="H647" i="1" s="1"/>
  <c r="G648" i="1"/>
  <c r="H648" i="1" s="1"/>
  <c r="G649" i="1"/>
  <c r="H649" i="1" s="1"/>
  <c r="G650" i="1"/>
  <c r="H650" i="1" s="1"/>
  <c r="G651" i="1"/>
  <c r="H651" i="1" s="1"/>
  <c r="G652" i="1"/>
  <c r="H652" i="1" s="1"/>
  <c r="G653" i="1"/>
  <c r="H653" i="1" s="1"/>
  <c r="G654" i="1"/>
  <c r="H654" i="1" s="1"/>
  <c r="G655" i="1"/>
  <c r="H655" i="1" s="1"/>
  <c r="G656" i="1"/>
  <c r="H656" i="1" s="1"/>
  <c r="G657" i="1"/>
  <c r="H657" i="1" s="1"/>
  <c r="G659" i="1"/>
  <c r="H659" i="1" s="1"/>
  <c r="G660" i="1"/>
  <c r="H660" i="1" s="1"/>
  <c r="G661" i="1"/>
  <c r="H661" i="1" s="1"/>
  <c r="G662" i="1"/>
  <c r="H662" i="1" s="1"/>
  <c r="G663" i="1"/>
  <c r="H663" i="1" s="1"/>
  <c r="G664" i="1"/>
  <c r="H664" i="1" s="1"/>
  <c r="G665" i="1"/>
  <c r="H665" i="1" s="1"/>
  <c r="G666" i="1"/>
  <c r="H666" i="1" s="1"/>
  <c r="G667" i="1"/>
  <c r="H667" i="1" s="1"/>
  <c r="G668" i="1"/>
  <c r="H668" i="1" s="1"/>
  <c r="G669" i="1"/>
  <c r="H669" i="1" s="1"/>
  <c r="G670" i="1"/>
  <c r="H670" i="1" s="1"/>
  <c r="G671" i="1"/>
  <c r="H671" i="1" s="1"/>
  <c r="G672" i="1"/>
  <c r="H672" i="1" s="1"/>
  <c r="G674" i="1"/>
  <c r="H674" i="1" s="1"/>
  <c r="G675" i="1"/>
  <c r="H675" i="1" s="1"/>
  <c r="G676" i="1"/>
  <c r="H676" i="1" s="1"/>
  <c r="G677" i="1"/>
  <c r="H677" i="1" s="1"/>
  <c r="G678" i="1"/>
  <c r="H678" i="1" s="1"/>
  <c r="G680" i="1"/>
  <c r="H680" i="1" s="1"/>
  <c r="G681" i="1"/>
  <c r="H681" i="1" s="1"/>
  <c r="G683" i="1"/>
  <c r="H683" i="1" s="1"/>
  <c r="G684" i="1"/>
  <c r="H684" i="1" s="1"/>
  <c r="G686" i="1"/>
  <c r="H686" i="1" s="1"/>
  <c r="G687" i="1"/>
  <c r="H687" i="1" s="1"/>
  <c r="G688" i="1"/>
  <c r="H688" i="1" s="1"/>
  <c r="G690" i="1"/>
  <c r="H690" i="1" s="1"/>
  <c r="G691" i="1"/>
  <c r="H691" i="1" s="1"/>
  <c r="G692" i="1"/>
  <c r="H692" i="1" s="1"/>
  <c r="G693" i="1"/>
  <c r="H693" i="1" s="1"/>
  <c r="G694" i="1"/>
  <c r="H694" i="1" s="1"/>
  <c r="G695" i="1"/>
  <c r="H695" i="1" s="1"/>
  <c r="G697" i="1"/>
  <c r="H697" i="1" s="1"/>
  <c r="G699" i="1"/>
  <c r="H699" i="1" s="1"/>
  <c r="G700" i="1"/>
  <c r="H700" i="1" s="1"/>
  <c r="G701" i="1"/>
  <c r="H701" i="1" s="1"/>
  <c r="G702" i="1"/>
  <c r="H702" i="1" s="1"/>
  <c r="G703" i="1"/>
  <c r="H703" i="1" s="1"/>
  <c r="G705" i="1"/>
  <c r="H705" i="1" s="1"/>
  <c r="G706" i="1"/>
  <c r="H706" i="1" s="1"/>
  <c r="G707" i="1"/>
  <c r="H707" i="1" s="1"/>
  <c r="G708" i="1"/>
  <c r="H708" i="1" s="1"/>
  <c r="G709" i="1"/>
  <c r="H709" i="1" s="1"/>
  <c r="G710" i="1"/>
  <c r="H710" i="1" s="1"/>
  <c r="G711" i="1"/>
  <c r="H711" i="1" s="1"/>
  <c r="G712" i="1"/>
  <c r="H712" i="1" s="1"/>
  <c r="G713" i="1"/>
  <c r="H713" i="1" s="1"/>
  <c r="G714" i="1"/>
  <c r="H714" i="1" s="1"/>
  <c r="G715" i="1"/>
  <c r="H715" i="1" s="1"/>
  <c r="G716" i="1"/>
  <c r="H716" i="1" s="1"/>
  <c r="G717" i="1"/>
  <c r="H717" i="1" s="1"/>
  <c r="G718" i="1"/>
  <c r="H718" i="1" s="1"/>
  <c r="G719" i="1"/>
  <c r="H719" i="1" s="1"/>
  <c r="G720" i="1"/>
  <c r="H720" i="1" s="1"/>
  <c r="G721" i="1"/>
  <c r="H721" i="1" s="1"/>
  <c r="G722" i="1"/>
  <c r="H722" i="1" s="1"/>
  <c r="G723" i="1"/>
  <c r="H723" i="1" s="1"/>
  <c r="G726" i="1"/>
  <c r="H726" i="1" s="1"/>
  <c r="G727" i="1"/>
  <c r="H727" i="1" s="1"/>
  <c r="G728" i="1"/>
  <c r="H728" i="1" s="1"/>
  <c r="G729" i="1"/>
  <c r="H729" i="1" s="1"/>
  <c r="G730" i="1"/>
  <c r="H730" i="1" s="1"/>
  <c r="G731" i="1"/>
  <c r="H731" i="1" s="1"/>
  <c r="G732" i="1"/>
  <c r="H732" i="1" s="1"/>
  <c r="G733" i="1"/>
  <c r="H733" i="1" s="1"/>
  <c r="G734" i="1"/>
  <c r="H734" i="1" s="1"/>
  <c r="G735" i="1"/>
  <c r="H735" i="1" s="1"/>
  <c r="G736" i="1"/>
  <c r="H736" i="1" s="1"/>
  <c r="G737" i="1"/>
  <c r="H737" i="1" s="1"/>
  <c r="G738" i="1"/>
  <c r="H738" i="1" s="1"/>
  <c r="G739" i="1"/>
  <c r="H739" i="1" s="1"/>
  <c r="G742" i="1"/>
  <c r="H742" i="1" s="1"/>
  <c r="G743" i="1"/>
  <c r="H743" i="1" s="1"/>
  <c r="G744" i="1"/>
  <c r="H744" i="1" s="1"/>
  <c r="G745" i="1"/>
  <c r="H745" i="1" s="1"/>
  <c r="G746" i="1"/>
  <c r="H746" i="1" s="1"/>
  <c r="G747" i="1"/>
  <c r="H747" i="1" s="1"/>
  <c r="G748" i="1"/>
  <c r="H748" i="1" s="1"/>
  <c r="G749" i="1"/>
  <c r="H749" i="1" s="1"/>
  <c r="G750" i="1"/>
  <c r="H750" i="1" s="1"/>
  <c r="G751" i="1"/>
  <c r="H751" i="1" s="1"/>
  <c r="G752" i="1"/>
  <c r="H752" i="1" s="1"/>
  <c r="G754" i="1"/>
  <c r="H754" i="1" s="1"/>
  <c r="G755" i="1"/>
  <c r="H755" i="1" s="1"/>
  <c r="G756" i="1"/>
  <c r="H756" i="1" s="1"/>
  <c r="G757" i="1"/>
  <c r="H757" i="1" s="1"/>
  <c r="G761" i="1"/>
  <c r="H761" i="1" s="1"/>
  <c r="G762" i="1"/>
  <c r="H762" i="1" s="1"/>
  <c r="G763" i="1"/>
  <c r="H763" i="1" s="1"/>
  <c r="G764" i="1"/>
  <c r="H764" i="1" s="1"/>
  <c r="G765" i="1"/>
  <c r="H765" i="1" s="1"/>
  <c r="G766" i="1"/>
  <c r="H766" i="1" s="1"/>
  <c r="G767" i="1"/>
  <c r="H767" i="1" s="1"/>
  <c r="G768" i="1"/>
  <c r="H768" i="1" s="1"/>
  <c r="G769" i="1"/>
  <c r="H769" i="1" s="1"/>
  <c r="G770" i="1"/>
  <c r="H770" i="1" s="1"/>
  <c r="G771" i="1"/>
  <c r="H771" i="1" s="1"/>
  <c r="G772" i="1"/>
  <c r="H772" i="1" s="1"/>
  <c r="G773" i="1"/>
  <c r="H773" i="1" s="1"/>
  <c r="G775" i="1"/>
  <c r="H775" i="1" s="1"/>
  <c r="G776" i="1"/>
  <c r="H776" i="1" s="1"/>
  <c r="G777" i="1"/>
  <c r="H777" i="1" s="1"/>
  <c r="G778" i="1"/>
  <c r="H778" i="1" s="1"/>
  <c r="G779" i="1"/>
  <c r="H779" i="1" s="1"/>
  <c r="G780" i="1"/>
  <c r="H780" i="1" s="1"/>
  <c r="G781" i="1"/>
  <c r="H781" i="1" s="1"/>
  <c r="G782" i="1"/>
  <c r="H782" i="1" s="1"/>
  <c r="G783" i="1"/>
  <c r="H783" i="1" s="1"/>
  <c r="G784" i="1"/>
  <c r="H784" i="1" s="1"/>
  <c r="G785" i="1"/>
  <c r="H785" i="1" s="1"/>
  <c r="G786" i="1"/>
  <c r="H786" i="1" s="1"/>
  <c r="G787" i="1"/>
  <c r="H787" i="1" s="1"/>
  <c r="G788" i="1"/>
  <c r="H788" i="1" s="1"/>
  <c r="G789" i="1"/>
  <c r="H789" i="1" s="1"/>
  <c r="G791" i="1"/>
  <c r="H791" i="1" s="1"/>
  <c r="G792" i="1"/>
  <c r="H792" i="1" s="1"/>
  <c r="G793" i="1"/>
  <c r="H793" i="1" s="1"/>
  <c r="G794" i="1"/>
  <c r="H794" i="1" s="1"/>
  <c r="G795" i="1"/>
  <c r="H795" i="1" s="1"/>
  <c r="G796" i="1"/>
  <c r="H796" i="1" s="1"/>
  <c r="G797" i="1"/>
  <c r="H797" i="1" s="1"/>
  <c r="G798" i="1"/>
  <c r="H798" i="1" s="1"/>
  <c r="G799" i="1"/>
  <c r="H799" i="1" s="1"/>
  <c r="G800" i="1"/>
  <c r="H800" i="1" s="1"/>
  <c r="G802" i="1"/>
  <c r="H802" i="1" s="1"/>
  <c r="G803" i="1"/>
  <c r="H803" i="1" s="1"/>
  <c r="G804" i="1"/>
  <c r="H804" i="1" s="1"/>
  <c r="G805" i="1"/>
  <c r="H805" i="1" s="1"/>
  <c r="G807" i="1"/>
  <c r="H807" i="1" s="1"/>
  <c r="G808" i="1"/>
  <c r="H808" i="1" s="1"/>
  <c r="G809" i="1"/>
  <c r="H809" i="1" s="1"/>
  <c r="H810" i="1"/>
  <c r="G811" i="1"/>
  <c r="H811" i="1" s="1"/>
  <c r="G812" i="1"/>
  <c r="H812" i="1" s="1"/>
  <c r="G813" i="1"/>
  <c r="H813" i="1" s="1"/>
  <c r="G814" i="1"/>
  <c r="H814" i="1" s="1"/>
  <c r="G815" i="1"/>
  <c r="H815" i="1" s="1"/>
  <c r="G816" i="1"/>
  <c r="H816" i="1" s="1"/>
  <c r="G817" i="1"/>
  <c r="H817" i="1" s="1"/>
  <c r="H818" i="1"/>
  <c r="H819" i="1"/>
  <c r="H820" i="1"/>
  <c r="H821" i="1"/>
  <c r="H822" i="1"/>
  <c r="H823" i="1"/>
  <c r="H824" i="1"/>
  <c r="G827" i="1"/>
  <c r="H827" i="1" s="1"/>
  <c r="G828" i="1"/>
  <c r="H828" i="1" s="1"/>
  <c r="G829" i="1"/>
  <c r="H829" i="1" s="1"/>
  <c r="G830" i="1"/>
  <c r="H830" i="1" s="1"/>
  <c r="G831" i="1"/>
  <c r="H831" i="1" s="1"/>
  <c r="G832" i="1"/>
  <c r="H832" i="1" s="1"/>
  <c r="G833" i="1"/>
  <c r="H833" i="1" s="1"/>
  <c r="G834" i="1"/>
  <c r="H834" i="1" s="1"/>
  <c r="G835" i="1"/>
  <c r="H835" i="1" s="1"/>
  <c r="G836" i="1"/>
  <c r="H836" i="1" s="1"/>
  <c r="G837" i="1"/>
  <c r="H837" i="1" s="1"/>
  <c r="G838" i="1"/>
  <c r="H838" i="1" s="1"/>
  <c r="G839" i="1"/>
  <c r="H839" i="1" s="1"/>
  <c r="G840" i="1"/>
  <c r="H840" i="1" s="1"/>
  <c r="G841" i="1"/>
  <c r="H841" i="1" s="1"/>
  <c r="G853" i="1"/>
  <c r="H853" i="1" s="1"/>
  <c r="G854" i="1"/>
  <c r="H854" i="1" s="1"/>
  <c r="G855" i="1"/>
  <c r="H855" i="1" s="1"/>
  <c r="G856" i="1"/>
  <c r="H856" i="1" s="1"/>
  <c r="G857" i="1"/>
  <c r="H857" i="1" s="1"/>
  <c r="G858" i="1"/>
  <c r="H858" i="1" s="1"/>
  <c r="G859" i="1"/>
  <c r="H859" i="1" s="1"/>
  <c r="G860" i="1"/>
  <c r="H860" i="1" s="1"/>
  <c r="G861" i="1"/>
  <c r="H861" i="1" s="1"/>
  <c r="G862" i="1"/>
  <c r="H862" i="1" s="1"/>
  <c r="G863" i="1"/>
  <c r="H863" i="1" s="1"/>
  <c r="G864" i="1"/>
  <c r="H864" i="1" s="1"/>
  <c r="G865" i="1"/>
  <c r="H865" i="1" s="1"/>
  <c r="G866" i="1"/>
  <c r="H866" i="1" s="1"/>
  <c r="G867" i="1"/>
  <c r="H867" i="1" s="1"/>
  <c r="G868" i="1"/>
  <c r="H868" i="1" s="1"/>
  <c r="G869" i="1"/>
  <c r="H869" i="1" s="1"/>
  <c r="G870" i="1"/>
  <c r="H870" i="1" s="1"/>
  <c r="G871" i="1"/>
  <c r="H871" i="1" s="1"/>
  <c r="G872" i="1"/>
  <c r="H872" i="1" s="1"/>
  <c r="G873" i="1"/>
  <c r="H873" i="1" s="1"/>
  <c r="G874" i="1"/>
  <c r="H874" i="1" s="1"/>
  <c r="G887" i="1"/>
  <c r="H887" i="1" s="1"/>
  <c r="G888" i="1"/>
  <c r="H888" i="1" s="1"/>
  <c r="G889" i="1"/>
  <c r="H889" i="1" s="1"/>
  <c r="G890" i="1"/>
  <c r="H890" i="1" s="1"/>
  <c r="G891" i="1"/>
  <c r="H891" i="1" s="1"/>
  <c r="G892" i="1"/>
  <c r="H892" i="1" s="1"/>
  <c r="G893" i="1"/>
  <c r="H893" i="1" s="1"/>
  <c r="G894" i="1"/>
  <c r="H894" i="1" s="1"/>
  <c r="G895" i="1"/>
  <c r="H895" i="1" s="1"/>
  <c r="G896" i="1"/>
  <c r="H896" i="1" s="1"/>
  <c r="G897" i="1"/>
  <c r="H897" i="1" s="1"/>
  <c r="G898" i="1"/>
  <c r="H898" i="1" s="1"/>
  <c r="G899" i="1"/>
  <c r="H899" i="1" s="1"/>
  <c r="G900" i="1"/>
  <c r="H900" i="1" s="1"/>
  <c r="G903" i="1"/>
  <c r="H903" i="1" s="1"/>
  <c r="G904" i="1"/>
  <c r="H904" i="1" s="1"/>
  <c r="G905" i="1"/>
  <c r="H905" i="1" s="1"/>
  <c r="G906" i="1"/>
  <c r="H906" i="1" s="1"/>
  <c r="G907" i="1"/>
  <c r="H907" i="1" s="1"/>
  <c r="G908" i="1"/>
  <c r="H908" i="1" s="1"/>
  <c r="G909" i="1"/>
  <c r="H909" i="1" s="1"/>
  <c r="G910" i="1"/>
  <c r="H910" i="1" s="1"/>
  <c r="G911" i="1"/>
  <c r="H911" i="1" s="1"/>
  <c r="G912" i="1"/>
  <c r="H912" i="1" s="1"/>
  <c r="G913" i="1"/>
  <c r="H913" i="1" s="1"/>
  <c r="G914" i="1"/>
  <c r="H914" i="1" s="1"/>
  <c r="G915" i="1"/>
  <c r="H915" i="1" s="1"/>
  <c r="G916" i="1"/>
  <c r="H916" i="1" s="1"/>
  <c r="G917" i="1"/>
  <c r="H917" i="1" s="1"/>
  <c r="G918" i="1"/>
  <c r="H918" i="1" s="1"/>
  <c r="G919" i="1"/>
  <c r="H919" i="1" s="1"/>
  <c r="G920" i="1"/>
  <c r="H920" i="1" s="1"/>
  <c r="G921" i="1"/>
  <c r="H921" i="1" s="1"/>
  <c r="G922" i="1"/>
  <c r="H922" i="1" s="1"/>
  <c r="G923" i="1"/>
  <c r="H923" i="1" s="1"/>
  <c r="G924" i="1"/>
  <c r="H924" i="1" s="1"/>
  <c r="G925" i="1"/>
  <c r="H925" i="1" s="1"/>
  <c r="G926" i="1"/>
  <c r="H926" i="1" s="1"/>
  <c r="G927" i="1"/>
  <c r="H927" i="1" s="1"/>
  <c r="G928" i="1"/>
  <c r="H928" i="1" s="1"/>
  <c r="G932" i="1"/>
  <c r="H932" i="1" s="1"/>
  <c r="G933" i="1"/>
  <c r="H933" i="1" s="1"/>
  <c r="G934" i="1"/>
  <c r="H934" i="1" s="1"/>
  <c r="G935" i="1"/>
  <c r="H935" i="1" s="1"/>
  <c r="G936" i="1"/>
  <c r="H936" i="1" s="1"/>
  <c r="G937" i="1"/>
  <c r="H937" i="1" s="1"/>
  <c r="G938" i="1"/>
  <c r="H938" i="1" s="1"/>
  <c r="G939" i="1"/>
  <c r="H939" i="1" s="1"/>
  <c r="G940" i="1"/>
  <c r="H940" i="1" s="1"/>
  <c r="G941" i="1"/>
  <c r="H941" i="1" s="1"/>
  <c r="G942" i="1"/>
  <c r="H942" i="1" s="1"/>
  <c r="G943" i="1"/>
  <c r="H943" i="1" s="1"/>
  <c r="G944" i="1"/>
  <c r="H944" i="1" s="1"/>
  <c r="G945" i="1"/>
  <c r="H945" i="1" s="1"/>
  <c r="G946" i="1"/>
  <c r="H946" i="1" s="1"/>
  <c r="G947" i="1"/>
  <c r="H947" i="1" s="1"/>
  <c r="G948" i="1"/>
  <c r="H948" i="1" s="1"/>
  <c r="G949" i="1"/>
  <c r="H949" i="1" s="1"/>
  <c r="G950" i="1"/>
  <c r="H950" i="1" s="1"/>
  <c r="G951" i="1"/>
  <c r="H951" i="1" s="1"/>
  <c r="G952" i="1"/>
  <c r="H952" i="1" s="1"/>
  <c r="G953" i="1"/>
  <c r="G954" i="1"/>
  <c r="H954" i="1" s="1"/>
  <c r="G955" i="1"/>
  <c r="H955" i="1" s="1"/>
  <c r="G956" i="1"/>
  <c r="H956" i="1" s="1"/>
  <c r="G957" i="1"/>
  <c r="H957" i="1" s="1"/>
  <c r="G958" i="1"/>
  <c r="H958" i="1" s="1"/>
  <c r="G959" i="1"/>
  <c r="H959" i="1" s="1"/>
  <c r="G960" i="1"/>
  <c r="H960" i="1" s="1"/>
  <c r="G961" i="1"/>
  <c r="H961" i="1" s="1"/>
  <c r="G962" i="1"/>
  <c r="H962" i="1" s="1"/>
  <c r="G963" i="1"/>
  <c r="H963" i="1" s="1"/>
  <c r="G964" i="1"/>
  <c r="H964" i="1" s="1"/>
  <c r="G965" i="1"/>
  <c r="H965" i="1" s="1"/>
  <c r="G966" i="1"/>
  <c r="H966" i="1" s="1"/>
  <c r="G967" i="1"/>
  <c r="H967" i="1" s="1"/>
  <c r="G968" i="1"/>
  <c r="H968" i="1" s="1"/>
  <c r="G969" i="1"/>
  <c r="H969" i="1" s="1"/>
  <c r="G971" i="1"/>
  <c r="G972" i="1"/>
  <c r="H972" i="1" s="1"/>
  <c r="G973" i="1"/>
  <c r="H973" i="1" s="1"/>
  <c r="G974" i="1"/>
  <c r="H974" i="1" s="1"/>
  <c r="G975" i="1"/>
  <c r="H975" i="1" s="1"/>
  <c r="G976" i="1"/>
  <c r="H976" i="1" s="1"/>
  <c r="G977" i="1"/>
  <c r="H977" i="1" s="1"/>
  <c r="G978" i="1"/>
  <c r="H978" i="1" s="1"/>
  <c r="G979" i="1"/>
  <c r="H979" i="1" s="1"/>
  <c r="G980" i="1"/>
  <c r="H980" i="1" s="1"/>
  <c r="G981" i="1"/>
  <c r="H981" i="1" s="1"/>
  <c r="G982" i="1"/>
  <c r="H982" i="1" s="1"/>
  <c r="G983" i="1"/>
  <c r="H983" i="1" s="1"/>
  <c r="G984" i="1"/>
  <c r="G985" i="1"/>
  <c r="H985" i="1" s="1"/>
  <c r="G986" i="1"/>
  <c r="H986" i="1" s="1"/>
  <c r="G987" i="1"/>
  <c r="H987" i="1" s="1"/>
  <c r="G988" i="1"/>
  <c r="H988" i="1" s="1"/>
  <c r="G989" i="1"/>
  <c r="H989" i="1" s="1"/>
  <c r="G990" i="1"/>
  <c r="H990" i="1" s="1"/>
  <c r="G991" i="1"/>
  <c r="H991" i="1" s="1"/>
  <c r="G992" i="1"/>
  <c r="H992" i="1" s="1"/>
  <c r="G993" i="1"/>
  <c r="G994" i="1"/>
  <c r="H994" i="1" s="1"/>
  <c r="G995" i="1"/>
  <c r="H995" i="1" s="1"/>
  <c r="G996" i="1"/>
  <c r="H996" i="1" s="1"/>
  <c r="G997" i="1"/>
  <c r="H997" i="1" s="1"/>
  <c r="G998" i="1"/>
  <c r="H998" i="1" s="1"/>
  <c r="G999" i="1"/>
  <c r="H999" i="1" s="1"/>
  <c r="G1000" i="1"/>
  <c r="H1000" i="1" s="1"/>
  <c r="G1001" i="1"/>
  <c r="H1001" i="1" s="1"/>
  <c r="G1002" i="1"/>
  <c r="H1002" i="1" s="1"/>
  <c r="G1003" i="1"/>
  <c r="H1003" i="1" s="1"/>
  <c r="G1004" i="1"/>
  <c r="H1004" i="1" s="1"/>
  <c r="G1005" i="1"/>
  <c r="H1005" i="1" s="1"/>
  <c r="G1006" i="1"/>
  <c r="H1006" i="1" s="1"/>
  <c r="G1007" i="1"/>
  <c r="H1007" i="1" s="1"/>
  <c r="G1008" i="1"/>
  <c r="H1008" i="1" s="1"/>
  <c r="G1009" i="1"/>
  <c r="H1009" i="1" s="1"/>
  <c r="G1010" i="1"/>
  <c r="G1011" i="1"/>
  <c r="H1011" i="1" s="1"/>
  <c r="G1012" i="1"/>
  <c r="H1012" i="1" s="1"/>
  <c r="G1013" i="1"/>
  <c r="H1013" i="1" s="1"/>
  <c r="G1014" i="1"/>
  <c r="H1014" i="1" s="1"/>
  <c r="G1015" i="1"/>
  <c r="H1015" i="1" s="1"/>
  <c r="G1016" i="1"/>
  <c r="H1016" i="1" s="1"/>
  <c r="G1017" i="1"/>
  <c r="H1017" i="1" s="1"/>
  <c r="G1018" i="1"/>
  <c r="H1018" i="1" s="1"/>
  <c r="G1019" i="1"/>
  <c r="H1019" i="1" s="1"/>
  <c r="G1020" i="1"/>
  <c r="H1020" i="1" s="1"/>
  <c r="G1021" i="1"/>
  <c r="H1021" i="1" s="1"/>
  <c r="G1022" i="1"/>
  <c r="H1022" i="1" s="1"/>
  <c r="G1023" i="1"/>
  <c r="H1023" i="1" s="1"/>
  <c r="G1024" i="1"/>
  <c r="H1024" i="1" s="1"/>
  <c r="G1025" i="1"/>
  <c r="H1025" i="1" s="1"/>
  <c r="G1026" i="1"/>
  <c r="H1026" i="1" s="1"/>
  <c r="G1027" i="1"/>
  <c r="H1027" i="1" s="1"/>
  <c r="G1028" i="1"/>
  <c r="H1028" i="1" s="1"/>
  <c r="G1029" i="1"/>
  <c r="H1029" i="1" s="1"/>
  <c r="G1030" i="1"/>
  <c r="H1030" i="1" s="1"/>
  <c r="G1031" i="1"/>
  <c r="H1031" i="1" s="1"/>
  <c r="G1032" i="1"/>
  <c r="H1032" i="1" s="1"/>
  <c r="G1033" i="1"/>
  <c r="H1033" i="1" s="1"/>
  <c r="G1034" i="1"/>
  <c r="H1034" i="1" s="1"/>
  <c r="G1035" i="1"/>
  <c r="H1035" i="1" s="1"/>
  <c r="G1036" i="1"/>
  <c r="H1036" i="1" s="1"/>
  <c r="G1037" i="1"/>
  <c r="H1037" i="1" s="1"/>
  <c r="G1041" i="1"/>
  <c r="G1042" i="1"/>
  <c r="H1042" i="1" s="1"/>
  <c r="G1043" i="1"/>
  <c r="H1043" i="1" s="1"/>
  <c r="G1044" i="1"/>
  <c r="H1044" i="1" s="1"/>
  <c r="G1045" i="1"/>
  <c r="H1045" i="1" s="1"/>
  <c r="G1046" i="1"/>
  <c r="H1046" i="1" s="1"/>
  <c r="G1047" i="1"/>
  <c r="H1047" i="1" s="1"/>
  <c r="G1048" i="1"/>
  <c r="H1048" i="1" s="1"/>
  <c r="G1052" i="1"/>
  <c r="G1053" i="1"/>
  <c r="H1053" i="1" s="1"/>
  <c r="G1054" i="1"/>
  <c r="H1054" i="1" s="1"/>
  <c r="G1055" i="1"/>
  <c r="H1055" i="1" s="1"/>
  <c r="G1056" i="1"/>
  <c r="H1056" i="1" s="1"/>
  <c r="G1057" i="1"/>
  <c r="H1057" i="1" s="1"/>
  <c r="G1058" i="1"/>
  <c r="H1058" i="1" s="1"/>
  <c r="G1059" i="1"/>
  <c r="H1059" i="1" s="1"/>
  <c r="G1060" i="1"/>
  <c r="H1060" i="1" s="1"/>
  <c r="G1061" i="1"/>
  <c r="H1061" i="1" s="1"/>
  <c r="G1062" i="1"/>
  <c r="H1062" i="1" s="1"/>
  <c r="G1063" i="1"/>
  <c r="H1063" i="1" s="1"/>
  <c r="G1064" i="1"/>
  <c r="H1064" i="1" s="1"/>
  <c r="G1065" i="1"/>
  <c r="H1065" i="1" s="1"/>
  <c r="G1066" i="1"/>
  <c r="H1066" i="1" s="1"/>
  <c r="G1067" i="1"/>
  <c r="H1067" i="1" s="1"/>
  <c r="G1068" i="1"/>
  <c r="H1068" i="1" s="1"/>
  <c r="G1069" i="1"/>
  <c r="H1069" i="1" s="1"/>
  <c r="G1070" i="1"/>
  <c r="H1070" i="1" s="1"/>
  <c r="G1071" i="1"/>
  <c r="H1071" i="1" s="1"/>
  <c r="G1072" i="1"/>
  <c r="H1072" i="1" s="1"/>
  <c r="G1075" i="1"/>
  <c r="G1076" i="1"/>
  <c r="H1076" i="1" s="1"/>
  <c r="G1077" i="1"/>
  <c r="H1077" i="1" s="1"/>
  <c r="G1078" i="1"/>
  <c r="H1078" i="1" s="1"/>
  <c r="G1079" i="1"/>
  <c r="H1079" i="1" s="1"/>
  <c r="G1080" i="1"/>
  <c r="H1080" i="1" s="1"/>
  <c r="G1081" i="1"/>
  <c r="H1081" i="1" s="1"/>
  <c r="G1082" i="1"/>
  <c r="H1082" i="1" s="1"/>
  <c r="G1083" i="1"/>
  <c r="H1083" i="1" s="1"/>
  <c r="G1084" i="1"/>
  <c r="H1084" i="1" s="1"/>
  <c r="G1085" i="1"/>
  <c r="H1085" i="1" s="1"/>
  <c r="G1086" i="1"/>
  <c r="H1086" i="1" s="1"/>
  <c r="G1087" i="1"/>
  <c r="H1087" i="1" s="1"/>
  <c r="G1088" i="1"/>
  <c r="H1088" i="1" s="1"/>
  <c r="G1089" i="1"/>
  <c r="H1089" i="1" s="1"/>
  <c r="G1090" i="1"/>
  <c r="H1090" i="1" s="1"/>
  <c r="G1091" i="1"/>
  <c r="H1091" i="1" s="1"/>
  <c r="G1092" i="1"/>
  <c r="H1092" i="1" s="1"/>
  <c r="G1093" i="1"/>
  <c r="H1093" i="1" s="1"/>
  <c r="G1094" i="1"/>
  <c r="H1094" i="1" s="1"/>
  <c r="G1095" i="1"/>
  <c r="H1095" i="1" s="1"/>
  <c r="G1096" i="1"/>
  <c r="H1096" i="1" s="1"/>
  <c r="G1097" i="1"/>
  <c r="H1097" i="1" s="1"/>
  <c r="G1098" i="1"/>
  <c r="H1098" i="1" s="1"/>
  <c r="G1099" i="1"/>
  <c r="H1099" i="1" s="1"/>
  <c r="G1100" i="1"/>
  <c r="H1100" i="1" s="1"/>
  <c r="G1101" i="1"/>
  <c r="H1101" i="1" s="1"/>
  <c r="G1102" i="1"/>
  <c r="H1102" i="1" s="1"/>
  <c r="G1103" i="1"/>
  <c r="H1103" i="1" s="1"/>
  <c r="G1104" i="1"/>
  <c r="H1104" i="1" s="1"/>
  <c r="G1105" i="1"/>
  <c r="H1105" i="1" s="1"/>
  <c r="G1106" i="1"/>
  <c r="H1106" i="1" s="1"/>
  <c r="G1107" i="1"/>
  <c r="H1107" i="1" s="1"/>
  <c r="G1108" i="1"/>
  <c r="H1108" i="1" s="1"/>
  <c r="G1109" i="1"/>
  <c r="H1109" i="1" s="1"/>
  <c r="G1110" i="1"/>
  <c r="H1110" i="1" s="1"/>
  <c r="G1111" i="1"/>
  <c r="H1111" i="1" s="1"/>
  <c r="G1112" i="1"/>
  <c r="H1112" i="1" s="1"/>
  <c r="G1113" i="1"/>
  <c r="H1113" i="1" s="1"/>
  <c r="G1114" i="1"/>
  <c r="H1114" i="1" s="1"/>
  <c r="G1115" i="1"/>
  <c r="H1115" i="1" s="1"/>
  <c r="G1116" i="1"/>
  <c r="H1116" i="1" s="1"/>
  <c r="G1117" i="1"/>
  <c r="H1117" i="1" s="1"/>
  <c r="G1118" i="1"/>
  <c r="H1118" i="1" s="1"/>
  <c r="G1119" i="1"/>
  <c r="H1119" i="1" s="1"/>
  <c r="G1120" i="1"/>
  <c r="H1120" i="1" s="1"/>
  <c r="G1122" i="1"/>
  <c r="H1122" i="1" s="1"/>
  <c r="G1123" i="1"/>
  <c r="H1123" i="1" s="1"/>
  <c r="G1124" i="1"/>
  <c r="H1124" i="1" s="1"/>
  <c r="G1125" i="1"/>
  <c r="H1125" i="1" s="1"/>
  <c r="G1126" i="1"/>
  <c r="H1126" i="1" s="1"/>
  <c r="G1127" i="1"/>
  <c r="H1127" i="1" s="1"/>
  <c r="G1128" i="1"/>
  <c r="H1128" i="1" s="1"/>
  <c r="G1129" i="1"/>
  <c r="H1129" i="1" s="1"/>
  <c r="G1130" i="1"/>
  <c r="H1130" i="1" s="1"/>
  <c r="G1131" i="1"/>
  <c r="H1131" i="1" s="1"/>
  <c r="G1133" i="1"/>
  <c r="G1134" i="1"/>
  <c r="H1134" i="1" s="1"/>
  <c r="G1135" i="1"/>
  <c r="H1135" i="1" s="1"/>
  <c r="G1136" i="1"/>
  <c r="H1136" i="1" s="1"/>
  <c r="G1137" i="1"/>
  <c r="H1137" i="1" s="1"/>
  <c r="G1138" i="1"/>
  <c r="H1138" i="1" s="1"/>
  <c r="G1139" i="1"/>
  <c r="H1139" i="1" s="1"/>
  <c r="G1140" i="1"/>
  <c r="H1140" i="1" s="1"/>
  <c r="G1141" i="1"/>
  <c r="H1141" i="1" s="1"/>
  <c r="G1142" i="1"/>
  <c r="H1142" i="1" s="1"/>
  <c r="G1143" i="1"/>
  <c r="H1143" i="1" s="1"/>
  <c r="G1144" i="1"/>
  <c r="H1144" i="1" s="1"/>
  <c r="G1145" i="1"/>
  <c r="H1145" i="1" s="1"/>
  <c r="G1146" i="1"/>
  <c r="H1146" i="1" s="1"/>
  <c r="G1147" i="1"/>
  <c r="H1147" i="1" s="1"/>
  <c r="G1148" i="1"/>
  <c r="H1148" i="1" s="1"/>
  <c r="G1149" i="1"/>
  <c r="H1149" i="1" s="1"/>
  <c r="G1151" i="1"/>
  <c r="G1152" i="1"/>
  <c r="H1152" i="1" s="1"/>
  <c r="G1153" i="1"/>
  <c r="H1153" i="1" s="1"/>
  <c r="G1154" i="1"/>
  <c r="H1154" i="1" s="1"/>
  <c r="G1155" i="1"/>
  <c r="H1155" i="1" s="1"/>
  <c r="G1156" i="1"/>
  <c r="H1156" i="1" s="1"/>
  <c r="G1157" i="1"/>
  <c r="H1157" i="1" s="1"/>
  <c r="G1158" i="1"/>
  <c r="H1158" i="1" s="1"/>
  <c r="G1159" i="1"/>
  <c r="H1159" i="1" s="1"/>
  <c r="G1160" i="1"/>
  <c r="H1160" i="1" s="1"/>
  <c r="G1161" i="1"/>
  <c r="H1161" i="1" s="1"/>
  <c r="G1162" i="1"/>
  <c r="H1162" i="1" s="1"/>
  <c r="G1163" i="1"/>
  <c r="H1163" i="1" s="1"/>
  <c r="G1164" i="1"/>
  <c r="H1164" i="1" s="1"/>
  <c r="G1165" i="1"/>
  <c r="H1165" i="1" s="1"/>
  <c r="G1166" i="1"/>
  <c r="H1166" i="1" s="1"/>
  <c r="G1167" i="1"/>
  <c r="H1167" i="1" s="1"/>
  <c r="G1168" i="1"/>
  <c r="H1168" i="1" s="1"/>
  <c r="G1173" i="1"/>
  <c r="G1174" i="1"/>
  <c r="G1184" i="1"/>
  <c r="G1186" i="1"/>
  <c r="H1186" i="1" s="1"/>
  <c r="G1187" i="1"/>
  <c r="H1187" i="1" s="1"/>
  <c r="G1188" i="1"/>
  <c r="H1188" i="1" s="1"/>
  <c r="G1189" i="1"/>
  <c r="H1189" i="1" s="1"/>
  <c r="G1190" i="1"/>
  <c r="H1190" i="1" s="1"/>
  <c r="G1191" i="1"/>
  <c r="H1191" i="1" s="1"/>
  <c r="G1192" i="1"/>
  <c r="H1192" i="1" s="1"/>
  <c r="G1193" i="1"/>
  <c r="H1193" i="1" s="1"/>
  <c r="G1194" i="1"/>
  <c r="H1194" i="1" s="1"/>
  <c r="G1195" i="1"/>
  <c r="H1195" i="1" s="1"/>
  <c r="G1196" i="1"/>
  <c r="H1196" i="1" s="1"/>
  <c r="G1197" i="1"/>
  <c r="H1197" i="1" s="1"/>
  <c r="G1198" i="1"/>
  <c r="H1198" i="1" s="1"/>
  <c r="G1199" i="1"/>
  <c r="H1199" i="1" s="1"/>
  <c r="G1200" i="1"/>
  <c r="H1200" i="1" s="1"/>
  <c r="G1201" i="1"/>
  <c r="H1201" i="1" s="1"/>
  <c r="G1202" i="1"/>
  <c r="H1202" i="1" s="1"/>
  <c r="G1203" i="1"/>
  <c r="H1203" i="1" s="1"/>
  <c r="G1204" i="1"/>
  <c r="H1204" i="1" s="1"/>
  <c r="G1205" i="1"/>
  <c r="H1205" i="1" s="1"/>
  <c r="G1206" i="1"/>
  <c r="H1206" i="1" s="1"/>
  <c r="G1207" i="1"/>
  <c r="H1207" i="1" s="1"/>
  <c r="G1208" i="1"/>
  <c r="H1208" i="1" s="1"/>
  <c r="G1209" i="1"/>
  <c r="H1209" i="1" s="1"/>
  <c r="G1210" i="1"/>
  <c r="H1210" i="1" s="1"/>
  <c r="G1211" i="1"/>
  <c r="H1211" i="1" s="1"/>
  <c r="G1212" i="1"/>
  <c r="H1212" i="1" s="1"/>
  <c r="G1213" i="1"/>
  <c r="H1213" i="1" s="1"/>
  <c r="G1214" i="1"/>
  <c r="H1214" i="1" s="1"/>
  <c r="G1215" i="1"/>
  <c r="H1215" i="1" s="1"/>
  <c r="G1216" i="1"/>
  <c r="H1216" i="1" s="1"/>
  <c r="G1217" i="1"/>
  <c r="H1217" i="1" s="1"/>
  <c r="G1218" i="1"/>
  <c r="G1250" i="1"/>
  <c r="G1251" i="1"/>
  <c r="H1251" i="1" s="1"/>
  <c r="G1252" i="1"/>
  <c r="H1252" i="1" s="1"/>
  <c r="G1253" i="1"/>
  <c r="G1254" i="1"/>
  <c r="H1254" i="1" s="1"/>
  <c r="G1255" i="1"/>
  <c r="G1256" i="1"/>
  <c r="H1256" i="1" s="1"/>
  <c r="G1257" i="1"/>
  <c r="G1274" i="1"/>
  <c r="G1285" i="1"/>
  <c r="G1294" i="1"/>
  <c r="G1295" i="1"/>
  <c r="H1295" i="1" s="1"/>
  <c r="G1296" i="1"/>
  <c r="H1296" i="1" s="1"/>
  <c r="G1297" i="1"/>
  <c r="H1297" i="1" s="1"/>
  <c r="G1298" i="1"/>
  <c r="H1298" i="1" s="1"/>
  <c r="G1299" i="1"/>
  <c r="H1299" i="1" s="1"/>
  <c r="G1300" i="1"/>
  <c r="H1300" i="1" s="1"/>
  <c r="G1301" i="1"/>
  <c r="H1301" i="1" s="1"/>
  <c r="G1302" i="1"/>
  <c r="H1302" i="1" s="1"/>
  <c r="G1303" i="1"/>
  <c r="H1303" i="1" s="1"/>
  <c r="G1304" i="1"/>
  <c r="H1304" i="1" s="1"/>
  <c r="G1305" i="1"/>
  <c r="H1305" i="1" s="1"/>
  <c r="G1306" i="1"/>
  <c r="H1306" i="1" s="1"/>
  <c r="G1307" i="1"/>
  <c r="H1307" i="1" s="1"/>
  <c r="G1308" i="1"/>
  <c r="H1308" i="1" s="1"/>
  <c r="G1309" i="1"/>
  <c r="H1309" i="1" s="1"/>
  <c r="G1310" i="1"/>
  <c r="H1310" i="1" s="1"/>
  <c r="G1311" i="1"/>
  <c r="H1311" i="1" s="1"/>
  <c r="G1312" i="1"/>
  <c r="H1312" i="1" s="1"/>
  <c r="G1313" i="1"/>
  <c r="H1313" i="1" s="1"/>
  <c r="G1314" i="1"/>
  <c r="H1314" i="1" s="1"/>
  <c r="G1315" i="1"/>
  <c r="H1315" i="1" s="1"/>
  <c r="G1316" i="1"/>
  <c r="H1316" i="1" s="1"/>
  <c r="G1317" i="1"/>
  <c r="G1318" i="1"/>
  <c r="G1319" i="1"/>
  <c r="H1319" i="1" s="1"/>
  <c r="G1320" i="1"/>
  <c r="H1320" i="1" s="1"/>
  <c r="G1321" i="1"/>
  <c r="H1321" i="1" s="1"/>
  <c r="G1322" i="1"/>
  <c r="H1322" i="1" s="1"/>
  <c r="G1323" i="1"/>
  <c r="H1323" i="1" s="1"/>
  <c r="G1324" i="1"/>
  <c r="H1324" i="1" s="1"/>
  <c r="G1325" i="1"/>
  <c r="H1325" i="1" s="1"/>
  <c r="G1326" i="1"/>
  <c r="H1326" i="1" s="1"/>
  <c r="G1327" i="1"/>
  <c r="H1327" i="1" s="1"/>
  <c r="G1328" i="1"/>
  <c r="H1328" i="1" s="1"/>
  <c r="G1329" i="1"/>
  <c r="H1329" i="1" s="1"/>
  <c r="G1330" i="1"/>
  <c r="H1330" i="1" s="1"/>
  <c r="G1331" i="1"/>
  <c r="H1331" i="1" s="1"/>
  <c r="G1332" i="1"/>
  <c r="H1332" i="1" s="1"/>
  <c r="G1333" i="1"/>
  <c r="G1334" i="1"/>
  <c r="H1334" i="1" s="1"/>
  <c r="G1335" i="1"/>
  <c r="H1335" i="1" s="1"/>
  <c r="G1336" i="1"/>
  <c r="H1336" i="1" s="1"/>
  <c r="G1337" i="1"/>
  <c r="H1337" i="1" s="1"/>
  <c r="G1338" i="1"/>
  <c r="H1338" i="1" s="1"/>
  <c r="G1339" i="1"/>
  <c r="H1339" i="1" s="1"/>
  <c r="G1340" i="1"/>
  <c r="H1340" i="1" s="1"/>
  <c r="G1341" i="1"/>
  <c r="H1341" i="1" s="1"/>
  <c r="G1342" i="1"/>
  <c r="G1343" i="1"/>
  <c r="H1343" i="1" s="1"/>
  <c r="G1344" i="1"/>
  <c r="H1344" i="1" s="1"/>
  <c r="G1345" i="1"/>
  <c r="H1345" i="1" s="1"/>
  <c r="G1346" i="1"/>
  <c r="H1346" i="1" s="1"/>
  <c r="G1347" i="1"/>
  <c r="H1347" i="1" s="1"/>
  <c r="G1348" i="1"/>
  <c r="H1348" i="1" s="1"/>
  <c r="G1349" i="1"/>
  <c r="H1349" i="1" s="1"/>
  <c r="G1350" i="1"/>
  <c r="H1350" i="1" s="1"/>
  <c r="G1351" i="1"/>
  <c r="H1351" i="1" s="1"/>
  <c r="G1352" i="1"/>
  <c r="H1352" i="1" s="1"/>
  <c r="G1353" i="1"/>
  <c r="H1353" i="1" s="1"/>
  <c r="G1354" i="1"/>
  <c r="H1354" i="1" s="1"/>
  <c r="G1355" i="1"/>
  <c r="G1356" i="1"/>
  <c r="H1356" i="1" s="1"/>
  <c r="G1357" i="1"/>
  <c r="H1357" i="1" s="1"/>
  <c r="G1358" i="1"/>
  <c r="H1358" i="1" s="1"/>
  <c r="G1359" i="1"/>
  <c r="H1359" i="1" s="1"/>
  <c r="G1360" i="1"/>
  <c r="H1360" i="1" s="1"/>
  <c r="G1361" i="1"/>
  <c r="H1361" i="1" s="1"/>
  <c r="G1362" i="1"/>
  <c r="H1362" i="1" s="1"/>
  <c r="G1363" i="1"/>
  <c r="H1363" i="1" s="1"/>
  <c r="G1364" i="1"/>
  <c r="H1364" i="1" s="1"/>
  <c r="G1365" i="1"/>
  <c r="G1366" i="1"/>
  <c r="G1367" i="1"/>
  <c r="H1367" i="1" s="1"/>
  <c r="G1368" i="1"/>
  <c r="G1369" i="1"/>
  <c r="H1369" i="1" s="1"/>
  <c r="G1370" i="1"/>
  <c r="H1370" i="1" s="1"/>
  <c r="G1371" i="1"/>
  <c r="H1371" i="1" s="1"/>
  <c r="G1372" i="1"/>
  <c r="H1372" i="1" s="1"/>
  <c r="G1373" i="1"/>
  <c r="H1373" i="1" s="1"/>
  <c r="G1374" i="1"/>
  <c r="H1374" i="1" s="1"/>
  <c r="G1375" i="1"/>
  <c r="G1376" i="1"/>
  <c r="H1376" i="1" s="1"/>
  <c r="G1377" i="1"/>
  <c r="H1377" i="1" s="1"/>
  <c r="G1378" i="1"/>
  <c r="H1378" i="1" s="1"/>
  <c r="G1379" i="1"/>
  <c r="H1379" i="1" s="1"/>
  <c r="G1380" i="1"/>
  <c r="H1380" i="1" s="1"/>
  <c r="G1381" i="1"/>
  <c r="H1381" i="1" s="1"/>
  <c r="G1382" i="1"/>
  <c r="H1382" i="1" s="1"/>
  <c r="G1383" i="1"/>
  <c r="H1383" i="1" s="1"/>
  <c r="G1384" i="1"/>
  <c r="H1384" i="1" s="1"/>
  <c r="G1385" i="1"/>
  <c r="H1385" i="1" s="1"/>
  <c r="G1386" i="1"/>
  <c r="H1386" i="1" s="1"/>
  <c r="G1387" i="1"/>
  <c r="H1387" i="1" s="1"/>
  <c r="G1388" i="1"/>
  <c r="H1388" i="1" s="1"/>
  <c r="G1389" i="1"/>
  <c r="H1389" i="1" s="1"/>
  <c r="G1390" i="1"/>
  <c r="H1390" i="1" s="1"/>
  <c r="G1391" i="1"/>
  <c r="H1391" i="1" s="1"/>
  <c r="G1392" i="1"/>
  <c r="H1392" i="1" s="1"/>
  <c r="G1393" i="1"/>
  <c r="H1393" i="1" s="1"/>
  <c r="G1394" i="1"/>
  <c r="H1394" i="1" s="1"/>
  <c r="G1395" i="1"/>
  <c r="H1395" i="1" s="1"/>
  <c r="G1396" i="1"/>
  <c r="H1396" i="1" s="1"/>
  <c r="G1397" i="1"/>
  <c r="H1397" i="1" s="1"/>
  <c r="G1398" i="1"/>
  <c r="H1398" i="1" s="1"/>
  <c r="G1399" i="1"/>
  <c r="H1399" i="1" s="1"/>
  <c r="G1400" i="1"/>
  <c r="H1400" i="1" s="1"/>
  <c r="G1401" i="1"/>
  <c r="H1401" i="1" s="1"/>
  <c r="G1402" i="1"/>
  <c r="H1402" i="1" s="1"/>
  <c r="G1403" i="1"/>
  <c r="H1403" i="1" s="1"/>
  <c r="G1404" i="1"/>
  <c r="H1404" i="1" s="1"/>
  <c r="G1405" i="1"/>
  <c r="H1405" i="1" s="1"/>
  <c r="G1406" i="1"/>
  <c r="H1406" i="1" s="1"/>
  <c r="G1407" i="1"/>
  <c r="H1407" i="1" s="1"/>
  <c r="G1408" i="1"/>
  <c r="H1408" i="1" s="1"/>
  <c r="G1409" i="1"/>
  <c r="H1409" i="1" s="1"/>
  <c r="G1410" i="1"/>
  <c r="H1410" i="1" s="1"/>
  <c r="G1411" i="1"/>
  <c r="H1411" i="1" s="1"/>
  <c r="G1412" i="1"/>
  <c r="H1412" i="1" s="1"/>
  <c r="G1413" i="1"/>
  <c r="H1413" i="1" s="1"/>
  <c r="G1414" i="1"/>
  <c r="H1414" i="1" s="1"/>
  <c r="G1415" i="1"/>
  <c r="H1415" i="1" s="1"/>
  <c r="G1416" i="1"/>
  <c r="H1416" i="1" s="1"/>
  <c r="G1417" i="1"/>
  <c r="H1417" i="1" s="1"/>
  <c r="G1418" i="1"/>
  <c r="H1418" i="1" s="1"/>
  <c r="G1419" i="1"/>
  <c r="H1419" i="1" s="1"/>
  <c r="G1420" i="1"/>
  <c r="H1420" i="1" s="1"/>
  <c r="G1421" i="1"/>
  <c r="H1421" i="1" s="1"/>
  <c r="G1422" i="1"/>
  <c r="H1422" i="1" s="1"/>
  <c r="G1423" i="1"/>
  <c r="H1423" i="1" s="1"/>
  <c r="G1424" i="1"/>
  <c r="H1424" i="1" s="1"/>
  <c r="G1425" i="1"/>
  <c r="H1425" i="1" s="1"/>
  <c r="G1426" i="1"/>
  <c r="H1426" i="1" s="1"/>
  <c r="G1427" i="1"/>
  <c r="H1427" i="1" s="1"/>
  <c r="G1428" i="1"/>
  <c r="H1428" i="1" s="1"/>
  <c r="G1429" i="1"/>
  <c r="H1429" i="1" s="1"/>
  <c r="G1430" i="1"/>
  <c r="H1430" i="1" s="1"/>
  <c r="G1431" i="1"/>
  <c r="H1431" i="1" s="1"/>
  <c r="G1432" i="1"/>
  <c r="H1432" i="1" s="1"/>
  <c r="G1433" i="1"/>
  <c r="H1433" i="1" s="1"/>
  <c r="G1434" i="1"/>
  <c r="H1434" i="1" s="1"/>
  <c r="G1435" i="1"/>
  <c r="H1435" i="1" s="1"/>
  <c r="G1436" i="1"/>
  <c r="H1436" i="1" s="1"/>
  <c r="G1437" i="1"/>
  <c r="H1437" i="1" s="1"/>
  <c r="G1438" i="1"/>
  <c r="H1438" i="1" s="1"/>
  <c r="G1439" i="1"/>
  <c r="G1440" i="1"/>
  <c r="H1440" i="1" s="1"/>
  <c r="G1441" i="1"/>
  <c r="H1441" i="1" s="1"/>
  <c r="G1442" i="1"/>
  <c r="H1442" i="1" s="1"/>
  <c r="G1443" i="1"/>
  <c r="H1443" i="1" s="1"/>
  <c r="G1444" i="1"/>
  <c r="H1444" i="1" s="1"/>
  <c r="G1445" i="1"/>
  <c r="H1445" i="1" s="1"/>
  <c r="G1446" i="1"/>
  <c r="H1446" i="1" s="1"/>
  <c r="G1447" i="1"/>
  <c r="H1447" i="1" s="1"/>
  <c r="G1448" i="1"/>
  <c r="H1448" i="1" s="1"/>
  <c r="G1449" i="1"/>
  <c r="H1449" i="1" s="1"/>
  <c r="G1450" i="1"/>
  <c r="H1450" i="1" s="1"/>
  <c r="G1451" i="1"/>
  <c r="H1451" i="1" s="1"/>
  <c r="G1452" i="1"/>
  <c r="H1452" i="1" s="1"/>
  <c r="G1453" i="1"/>
  <c r="H1453" i="1" s="1"/>
  <c r="G1454" i="1"/>
  <c r="H1454" i="1" s="1"/>
  <c r="G1455" i="1"/>
  <c r="G1456" i="1"/>
  <c r="H1456" i="1" s="1"/>
  <c r="G1457" i="1"/>
  <c r="H1457" i="1" s="1"/>
  <c r="G1458" i="1"/>
  <c r="H1458" i="1" s="1"/>
  <c r="G1459" i="1"/>
  <c r="H1459" i="1" s="1"/>
  <c r="G1460" i="1"/>
  <c r="H1460" i="1" s="1"/>
  <c r="G1461" i="1"/>
  <c r="H1461" i="1" s="1"/>
  <c r="G1462" i="1"/>
  <c r="H1462" i="1" s="1"/>
  <c r="G1463" i="1"/>
  <c r="H1463" i="1" s="1"/>
  <c r="G1464" i="1"/>
  <c r="H1464" i="1" s="1"/>
  <c r="G1465" i="1"/>
  <c r="H1465" i="1" s="1"/>
  <c r="G1466" i="1"/>
  <c r="H1466" i="1" s="1"/>
  <c r="G1467" i="1"/>
  <c r="H1467" i="1" s="1"/>
  <c r="G1468" i="1"/>
  <c r="H1468" i="1" s="1"/>
  <c r="G1469" i="1"/>
  <c r="H1469" i="1" s="1"/>
  <c r="H1470" i="1"/>
  <c r="H1472" i="1"/>
  <c r="H1473" i="1"/>
  <c r="H1474" i="1"/>
  <c r="H1475" i="1"/>
  <c r="G1477" i="1"/>
  <c r="H1477" i="1" s="1"/>
  <c r="G1478" i="1"/>
  <c r="H1478" i="1" s="1"/>
  <c r="G1479" i="1"/>
  <c r="H1479" i="1" s="1"/>
  <c r="G1480" i="1"/>
  <c r="H1480" i="1" s="1"/>
  <c r="G1481" i="1"/>
  <c r="H1481" i="1" s="1"/>
  <c r="G1482" i="1"/>
  <c r="H1482" i="1" s="1"/>
  <c r="G1483" i="1"/>
  <c r="H1483" i="1" s="1"/>
  <c r="G1484" i="1"/>
  <c r="H1484" i="1" s="1"/>
  <c r="G1486" i="1"/>
  <c r="H1486" i="1" s="1"/>
  <c r="G1487" i="1"/>
  <c r="H1487" i="1" s="1"/>
  <c r="G1488" i="1"/>
  <c r="H1488" i="1" s="1"/>
  <c r="G1489" i="1"/>
  <c r="H1489" i="1" s="1"/>
  <c r="G1490" i="1"/>
  <c r="H1490" i="1" s="1"/>
  <c r="G1492" i="1"/>
  <c r="H1492" i="1" s="1"/>
  <c r="G1493" i="1"/>
  <c r="H1493" i="1" s="1"/>
  <c r="G1494" i="1"/>
  <c r="H1494" i="1" s="1"/>
  <c r="G1495" i="1"/>
  <c r="H1495" i="1" s="1"/>
  <c r="G1496" i="1"/>
  <c r="H1496" i="1" s="1"/>
  <c r="G1497" i="1"/>
  <c r="H1497" i="1" s="1"/>
  <c r="G1498" i="1"/>
  <c r="H1498" i="1" s="1"/>
  <c r="G1507" i="1"/>
  <c r="H1507" i="1" s="1"/>
  <c r="G1508" i="1"/>
  <c r="H1508" i="1" s="1"/>
  <c r="G1509" i="1"/>
  <c r="H1509" i="1" s="1"/>
  <c r="G1510" i="1"/>
  <c r="H1510" i="1" s="1"/>
  <c r="G1511" i="1"/>
  <c r="H1511" i="1" s="1"/>
  <c r="G1512" i="1"/>
  <c r="H1512" i="1" s="1"/>
  <c r="G1514" i="1"/>
  <c r="H1514" i="1" s="1"/>
  <c r="G1515" i="1"/>
  <c r="H1515" i="1" s="1"/>
  <c r="G1516" i="1"/>
  <c r="H1516" i="1" s="1"/>
  <c r="G1517" i="1"/>
  <c r="H1517" i="1" s="1"/>
  <c r="G94" i="1"/>
  <c r="H94" i="1" s="1"/>
  <c r="E450" i="1" l="1"/>
  <c r="E449" i="1"/>
  <c r="E448" i="1"/>
  <c r="E447" i="1"/>
  <c r="E446" i="1" l="1"/>
  <c r="E819" i="1" l="1"/>
  <c r="E821" i="1"/>
  <c r="E445" i="1" l="1"/>
  <c r="E515" i="1"/>
  <c r="E516" i="1" l="1"/>
  <c r="E514" i="1" l="1"/>
  <c r="E1037" i="1"/>
  <c r="E1438" i="1"/>
  <c r="E928" i="1"/>
  <c r="E874" i="1"/>
  <c r="E992" i="1"/>
  <c r="E983" i="1"/>
  <c r="E982" i="1"/>
  <c r="E1009" i="1"/>
  <c r="E1454" i="1"/>
  <c r="E1453" i="1"/>
  <c r="E1452" i="1"/>
  <c r="E1451" i="1"/>
  <c r="E1450" i="1"/>
  <c r="E1449" i="1"/>
  <c r="E1448" i="1"/>
  <c r="E1447" i="1"/>
  <c r="E1446" i="1"/>
  <c r="E1445" i="1"/>
  <c r="E1444" i="1"/>
  <c r="E1443" i="1"/>
  <c r="E1442" i="1"/>
  <c r="E1441" i="1"/>
  <c r="E1440" i="1"/>
  <c r="E1437" i="1"/>
  <c r="E1436" i="1"/>
  <c r="E1435" i="1"/>
  <c r="E1434" i="1"/>
  <c r="E1433" i="1"/>
  <c r="E1432" i="1"/>
  <c r="E1431" i="1"/>
  <c r="E1430" i="1"/>
  <c r="E1429" i="1"/>
  <c r="E1428" i="1"/>
  <c r="E1427" i="1"/>
  <c r="E1426" i="1"/>
  <c r="E1425" i="1"/>
  <c r="E1424" i="1"/>
  <c r="E1423" i="1"/>
  <c r="E1422" i="1"/>
  <c r="E1421" i="1"/>
  <c r="E1420" i="1"/>
  <c r="E1419" i="1"/>
  <c r="E1418" i="1"/>
  <c r="E1417" i="1"/>
  <c r="E1416" i="1"/>
  <c r="E1415" i="1"/>
  <c r="E1414" i="1"/>
  <c r="E1413" i="1"/>
  <c r="E1412" i="1"/>
  <c r="E1411" i="1"/>
  <c r="E1410" i="1"/>
  <c r="E1409" i="1"/>
  <c r="E1408" i="1"/>
  <c r="E1407" i="1"/>
  <c r="E1406" i="1"/>
  <c r="E1405" i="1"/>
  <c r="E1404" i="1"/>
  <c r="E1403" i="1"/>
  <c r="E1402" i="1"/>
  <c r="E1401" i="1"/>
  <c r="E1400" i="1"/>
  <c r="E1399" i="1"/>
  <c r="E1398" i="1"/>
  <c r="E1397" i="1"/>
  <c r="E1396" i="1"/>
  <c r="E1395" i="1"/>
  <c r="E1394" i="1"/>
  <c r="E1393" i="1"/>
  <c r="E1392" i="1"/>
  <c r="E1391" i="1"/>
  <c r="E1390" i="1"/>
  <c r="E1389" i="1"/>
  <c r="E1388" i="1"/>
  <c r="E1387" i="1"/>
  <c r="E1386" i="1"/>
  <c r="E1385" i="1"/>
  <c r="E1384" i="1"/>
  <c r="E1383" i="1"/>
  <c r="E1382" i="1"/>
  <c r="E1381" i="1"/>
  <c r="E1380" i="1"/>
  <c r="E1379" i="1"/>
  <c r="E1378" i="1"/>
  <c r="E1377" i="1"/>
  <c r="E1376" i="1"/>
  <c r="E1374" i="1"/>
  <c r="E1373" i="1"/>
  <c r="E1372" i="1"/>
  <c r="E1371" i="1"/>
  <c r="E1370" i="1"/>
  <c r="E1369" i="1"/>
  <c r="E1367" i="1"/>
  <c r="E1364" i="1"/>
  <c r="E1363" i="1"/>
  <c r="E1362" i="1"/>
  <c r="E1361" i="1"/>
  <c r="E1360" i="1"/>
  <c r="E1359" i="1"/>
  <c r="E1358" i="1"/>
  <c r="E1357" i="1"/>
  <c r="E1356" i="1"/>
  <c r="E1355" i="1"/>
  <c r="E1354" i="1"/>
  <c r="E1353" i="1"/>
  <c r="E1352" i="1"/>
  <c r="E1351" i="1"/>
  <c r="E1350" i="1"/>
  <c r="E1349" i="1"/>
  <c r="E1348" i="1"/>
  <c r="E1347" i="1"/>
  <c r="E1346" i="1"/>
  <c r="E1345" i="1"/>
  <c r="E1344" i="1"/>
  <c r="E1343" i="1"/>
  <c r="E1342" i="1"/>
  <c r="E1341" i="1"/>
  <c r="E1340" i="1"/>
  <c r="E1339" i="1"/>
  <c r="E1338" i="1"/>
  <c r="E1337" i="1"/>
  <c r="E1336" i="1"/>
  <c r="E1335" i="1"/>
  <c r="E1334" i="1"/>
  <c r="E1333" i="1"/>
  <c r="E1332" i="1"/>
  <c r="E1331" i="1"/>
  <c r="E1330" i="1"/>
  <c r="E1329" i="1"/>
  <c r="E1328" i="1"/>
  <c r="E1327" i="1"/>
  <c r="E1326" i="1"/>
  <c r="E1325" i="1"/>
  <c r="E1324" i="1"/>
  <c r="E1323" i="1"/>
  <c r="E1322" i="1"/>
  <c r="E1321" i="1"/>
  <c r="E1320" i="1"/>
  <c r="E1319" i="1"/>
  <c r="E1316" i="1"/>
  <c r="E1315" i="1"/>
  <c r="E1314" i="1"/>
  <c r="E1313" i="1"/>
  <c r="E1312" i="1"/>
  <c r="E1311" i="1"/>
  <c r="E1310" i="1"/>
  <c r="E1309" i="1"/>
  <c r="E1308" i="1"/>
  <c r="E1307" i="1"/>
  <c r="E1306" i="1"/>
  <c r="E1305" i="1"/>
  <c r="E1304" i="1"/>
  <c r="E1303" i="1"/>
  <c r="E1302" i="1"/>
  <c r="E1301" i="1"/>
  <c r="E1300" i="1"/>
  <c r="E1299" i="1"/>
  <c r="E1298" i="1"/>
  <c r="E1297" i="1"/>
  <c r="E1296" i="1"/>
  <c r="E1295" i="1"/>
  <c r="D1293" i="1"/>
  <c r="G1293" i="1" s="1"/>
  <c r="H1293" i="1" s="1"/>
  <c r="D1292" i="1"/>
  <c r="G1292" i="1" s="1"/>
  <c r="H1292" i="1" s="1"/>
  <c r="D1291" i="1"/>
  <c r="G1291" i="1" s="1"/>
  <c r="H1291" i="1" s="1"/>
  <c r="D1290" i="1"/>
  <c r="G1290" i="1" s="1"/>
  <c r="H1290" i="1" s="1"/>
  <c r="D1289" i="1"/>
  <c r="G1289" i="1" s="1"/>
  <c r="H1289" i="1" s="1"/>
  <c r="D1288" i="1"/>
  <c r="G1288" i="1" s="1"/>
  <c r="H1288" i="1" s="1"/>
  <c r="D1287" i="1"/>
  <c r="G1287" i="1" s="1"/>
  <c r="H1287" i="1" s="1"/>
  <c r="D1286" i="1"/>
  <c r="G1286" i="1" s="1"/>
  <c r="H1286" i="1" s="1"/>
  <c r="E1285" i="1"/>
  <c r="D1284" i="1"/>
  <c r="G1284" i="1" s="1"/>
  <c r="H1284" i="1" s="1"/>
  <c r="D1283" i="1"/>
  <c r="G1283" i="1" s="1"/>
  <c r="H1283" i="1" s="1"/>
  <c r="D1282" i="1"/>
  <c r="G1282" i="1" s="1"/>
  <c r="H1282" i="1" s="1"/>
  <c r="D1281" i="1"/>
  <c r="G1281" i="1" s="1"/>
  <c r="H1281" i="1" s="1"/>
  <c r="D1280" i="1"/>
  <c r="G1280" i="1" s="1"/>
  <c r="H1280" i="1" s="1"/>
  <c r="D1279" i="1"/>
  <c r="G1279" i="1" s="1"/>
  <c r="H1279" i="1" s="1"/>
  <c r="D1278" i="1"/>
  <c r="G1278" i="1" s="1"/>
  <c r="H1278" i="1" s="1"/>
  <c r="D1277" i="1"/>
  <c r="G1277" i="1" s="1"/>
  <c r="H1277" i="1" s="1"/>
  <c r="D1276" i="1"/>
  <c r="G1276" i="1" s="1"/>
  <c r="H1276" i="1" s="1"/>
  <c r="D1275" i="1"/>
  <c r="G1275" i="1" s="1"/>
  <c r="H1275" i="1" s="1"/>
  <c r="D1273" i="1"/>
  <c r="G1273" i="1" s="1"/>
  <c r="H1273" i="1" s="1"/>
  <c r="D1272" i="1"/>
  <c r="G1272" i="1" s="1"/>
  <c r="H1272" i="1" s="1"/>
  <c r="D1271" i="1"/>
  <c r="G1271" i="1" s="1"/>
  <c r="H1271" i="1" s="1"/>
  <c r="D1270" i="1"/>
  <c r="G1270" i="1" s="1"/>
  <c r="H1270" i="1" s="1"/>
  <c r="D1269" i="1"/>
  <c r="G1269" i="1" s="1"/>
  <c r="H1269" i="1" s="1"/>
  <c r="D1268" i="1"/>
  <c r="G1268" i="1" s="1"/>
  <c r="H1268" i="1" s="1"/>
  <c r="D1267" i="1"/>
  <c r="G1267" i="1" s="1"/>
  <c r="H1267" i="1" s="1"/>
  <c r="D1266" i="1"/>
  <c r="G1266" i="1" s="1"/>
  <c r="H1266" i="1" s="1"/>
  <c r="D1265" i="1"/>
  <c r="G1265" i="1" s="1"/>
  <c r="H1265" i="1" s="1"/>
  <c r="D1264" i="1"/>
  <c r="G1264" i="1" s="1"/>
  <c r="H1264" i="1" s="1"/>
  <c r="D1263" i="1"/>
  <c r="G1263" i="1" s="1"/>
  <c r="H1263" i="1" s="1"/>
  <c r="D1262" i="1"/>
  <c r="G1262" i="1" s="1"/>
  <c r="H1262" i="1" s="1"/>
  <c r="D1261" i="1"/>
  <c r="G1261" i="1" s="1"/>
  <c r="H1261" i="1" s="1"/>
  <c r="D1260" i="1"/>
  <c r="G1260" i="1" s="1"/>
  <c r="H1260" i="1" s="1"/>
  <c r="D1259" i="1"/>
  <c r="G1259" i="1" s="1"/>
  <c r="H1259" i="1" s="1"/>
  <c r="D1258" i="1"/>
  <c r="G1258" i="1" s="1"/>
  <c r="H1258" i="1" s="1"/>
  <c r="E1256" i="1"/>
  <c r="E1254" i="1"/>
  <c r="E1252" i="1"/>
  <c r="E1251" i="1"/>
  <c r="D1249" i="1"/>
  <c r="G1249" i="1" s="1"/>
  <c r="H1249" i="1" s="1"/>
  <c r="D1248" i="1"/>
  <c r="G1248" i="1" s="1"/>
  <c r="H1248" i="1" s="1"/>
  <c r="D1247" i="1"/>
  <c r="G1247" i="1" s="1"/>
  <c r="H1247" i="1" s="1"/>
  <c r="D1246" i="1"/>
  <c r="G1246" i="1" s="1"/>
  <c r="H1246" i="1" s="1"/>
  <c r="D1245" i="1"/>
  <c r="G1245" i="1" s="1"/>
  <c r="H1245" i="1" s="1"/>
  <c r="D1244" i="1"/>
  <c r="G1244" i="1" s="1"/>
  <c r="H1244" i="1" s="1"/>
  <c r="D1243" i="1"/>
  <c r="G1243" i="1" s="1"/>
  <c r="H1243" i="1" s="1"/>
  <c r="D1242" i="1"/>
  <c r="G1242" i="1" s="1"/>
  <c r="H1242" i="1" s="1"/>
  <c r="D1241" i="1"/>
  <c r="G1241" i="1" s="1"/>
  <c r="H1241" i="1" s="1"/>
  <c r="D1240" i="1"/>
  <c r="G1240" i="1" s="1"/>
  <c r="H1240" i="1" s="1"/>
  <c r="D1239" i="1"/>
  <c r="G1239" i="1" s="1"/>
  <c r="H1239" i="1" s="1"/>
  <c r="D1238" i="1"/>
  <c r="G1238" i="1" s="1"/>
  <c r="H1238" i="1" s="1"/>
  <c r="D1237" i="1"/>
  <c r="G1237" i="1" s="1"/>
  <c r="H1237" i="1" s="1"/>
  <c r="D1236" i="1"/>
  <c r="G1236" i="1" s="1"/>
  <c r="H1236" i="1" s="1"/>
  <c r="D1235" i="1"/>
  <c r="G1235" i="1" s="1"/>
  <c r="H1235" i="1" s="1"/>
  <c r="D1234" i="1"/>
  <c r="G1234" i="1" s="1"/>
  <c r="H1234" i="1" s="1"/>
  <c r="D1233" i="1"/>
  <c r="G1233" i="1" s="1"/>
  <c r="H1233" i="1" s="1"/>
  <c r="D1232" i="1"/>
  <c r="G1232" i="1" s="1"/>
  <c r="H1232" i="1" s="1"/>
  <c r="D1231" i="1"/>
  <c r="G1231" i="1" s="1"/>
  <c r="H1231" i="1" s="1"/>
  <c r="D1230" i="1"/>
  <c r="G1230" i="1" s="1"/>
  <c r="H1230" i="1" s="1"/>
  <c r="D1229" i="1"/>
  <c r="G1229" i="1" s="1"/>
  <c r="H1229" i="1" s="1"/>
  <c r="D1228" i="1"/>
  <c r="G1228" i="1" s="1"/>
  <c r="H1228" i="1" s="1"/>
  <c r="D1227" i="1"/>
  <c r="G1227" i="1" s="1"/>
  <c r="H1227" i="1" s="1"/>
  <c r="D1226" i="1"/>
  <c r="G1226" i="1" s="1"/>
  <c r="H1226" i="1" s="1"/>
  <c r="D1225" i="1"/>
  <c r="G1225" i="1" s="1"/>
  <c r="H1225" i="1" s="1"/>
  <c r="D1224" i="1"/>
  <c r="G1224" i="1" s="1"/>
  <c r="H1224" i="1" s="1"/>
  <c r="D1223" i="1"/>
  <c r="G1223" i="1" s="1"/>
  <c r="H1223" i="1" s="1"/>
  <c r="D1222" i="1"/>
  <c r="G1222" i="1" s="1"/>
  <c r="H1222" i="1" s="1"/>
  <c r="D1221" i="1"/>
  <c r="G1221" i="1" s="1"/>
  <c r="H1221" i="1" s="1"/>
  <c r="D1220" i="1"/>
  <c r="G1220" i="1" s="1"/>
  <c r="H1220" i="1" s="1"/>
  <c r="D1219" i="1"/>
  <c r="G1219" i="1" s="1"/>
  <c r="H1219" i="1" s="1"/>
  <c r="E1217" i="1"/>
  <c r="E1216" i="1"/>
  <c r="E1215" i="1"/>
  <c r="E1214" i="1"/>
  <c r="E1213" i="1"/>
  <c r="E1212" i="1"/>
  <c r="E1211" i="1"/>
  <c r="E1210" i="1"/>
  <c r="E1209" i="1"/>
  <c r="E1208" i="1"/>
  <c r="E1207" i="1"/>
  <c r="E1206" i="1"/>
  <c r="E1205" i="1"/>
  <c r="E1204" i="1"/>
  <c r="E1203" i="1"/>
  <c r="E1202" i="1"/>
  <c r="E1201" i="1"/>
  <c r="E1200" i="1"/>
  <c r="E1199" i="1"/>
  <c r="E1198" i="1"/>
  <c r="E1197" i="1"/>
  <c r="E1196" i="1"/>
  <c r="E1195" i="1"/>
  <c r="E1194" i="1"/>
  <c r="E1193" i="1"/>
  <c r="E1192" i="1"/>
  <c r="E1191" i="1"/>
  <c r="E1190" i="1"/>
  <c r="E1189" i="1"/>
  <c r="E1188" i="1"/>
  <c r="E1187" i="1"/>
  <c r="E1186" i="1"/>
  <c r="D1185" i="1"/>
  <c r="G1185" i="1" s="1"/>
  <c r="H1185" i="1" s="1"/>
  <c r="D1183" i="1"/>
  <c r="G1183" i="1" s="1"/>
  <c r="H1183" i="1" s="1"/>
  <c r="D1182" i="1"/>
  <c r="G1182" i="1" s="1"/>
  <c r="H1182" i="1" s="1"/>
  <c r="D1181" i="1"/>
  <c r="G1181" i="1" s="1"/>
  <c r="H1181" i="1" s="1"/>
  <c r="D1180" i="1"/>
  <c r="G1180" i="1" s="1"/>
  <c r="H1180" i="1" s="1"/>
  <c r="D1179" i="1"/>
  <c r="G1179" i="1" s="1"/>
  <c r="H1179" i="1" s="1"/>
  <c r="D1178" i="1"/>
  <c r="G1178" i="1" s="1"/>
  <c r="H1178" i="1" s="1"/>
  <c r="D1177" i="1"/>
  <c r="G1177" i="1" s="1"/>
  <c r="H1177" i="1" s="1"/>
  <c r="D1176" i="1"/>
  <c r="G1176" i="1" s="1"/>
  <c r="H1176" i="1" s="1"/>
  <c r="D1175" i="1"/>
  <c r="G1175" i="1" s="1"/>
  <c r="H1175" i="1" s="1"/>
  <c r="E1168" i="1"/>
  <c r="E1167" i="1"/>
  <c r="E1166" i="1"/>
  <c r="E1165" i="1"/>
  <c r="E1164" i="1"/>
  <c r="E1163" i="1"/>
  <c r="E1162" i="1"/>
  <c r="E1161" i="1"/>
  <c r="E1160" i="1"/>
  <c r="E1159" i="1"/>
  <c r="E1158" i="1"/>
  <c r="E1157" i="1"/>
  <c r="E1156" i="1"/>
  <c r="E1155" i="1"/>
  <c r="E1154" i="1"/>
  <c r="E1153" i="1"/>
  <c r="E1152" i="1"/>
  <c r="D1150" i="1"/>
  <c r="G1150" i="1" s="1"/>
  <c r="H1150" i="1" s="1"/>
  <c r="E1149" i="1"/>
  <c r="E1148" i="1"/>
  <c r="E1147" i="1"/>
  <c r="E1146" i="1"/>
  <c r="E1145" i="1"/>
  <c r="E1144" i="1"/>
  <c r="E1143" i="1"/>
  <c r="E1142" i="1"/>
  <c r="E1141" i="1"/>
  <c r="E1140" i="1"/>
  <c r="E1139" i="1"/>
  <c r="E1138" i="1"/>
  <c r="E1137" i="1"/>
  <c r="E1136" i="1"/>
  <c r="E1135" i="1"/>
  <c r="E1134" i="1"/>
  <c r="D1132" i="1"/>
  <c r="G1132" i="1" s="1"/>
  <c r="H1132" i="1" s="1"/>
  <c r="E1131" i="1"/>
  <c r="E1130" i="1"/>
  <c r="E1129" i="1"/>
  <c r="E1128" i="1"/>
  <c r="E1127" i="1"/>
  <c r="E1126" i="1"/>
  <c r="E1125" i="1"/>
  <c r="E1124" i="1"/>
  <c r="E1123" i="1"/>
  <c r="E1122" i="1"/>
  <c r="D1121" i="1"/>
  <c r="G1121" i="1" s="1"/>
  <c r="H1121" i="1" s="1"/>
  <c r="E1120" i="1"/>
  <c r="E1119" i="1"/>
  <c r="E1118" i="1"/>
  <c r="E1117" i="1"/>
  <c r="E1116" i="1"/>
  <c r="E1115" i="1"/>
  <c r="E1114" i="1"/>
  <c r="E1113" i="1"/>
  <c r="E1112" i="1"/>
  <c r="E1111" i="1"/>
  <c r="E1110" i="1"/>
  <c r="E1109" i="1"/>
  <c r="E1108" i="1"/>
  <c r="E1107" i="1"/>
  <c r="E1106" i="1"/>
  <c r="E1105" i="1"/>
  <c r="E1104" i="1"/>
  <c r="E1103" i="1"/>
  <c r="E1102" i="1"/>
  <c r="E1101" i="1"/>
  <c r="E1100" i="1"/>
  <c r="E1099" i="1"/>
  <c r="E1098" i="1"/>
  <c r="E1097" i="1"/>
  <c r="E1096" i="1"/>
  <c r="E1095" i="1"/>
  <c r="E1094" i="1"/>
  <c r="E1093" i="1"/>
  <c r="E1092" i="1"/>
  <c r="E1091" i="1"/>
  <c r="E1090" i="1"/>
  <c r="E1089" i="1"/>
  <c r="E1088" i="1"/>
  <c r="E1087" i="1"/>
  <c r="E1086" i="1"/>
  <c r="E1085" i="1"/>
  <c r="E1084" i="1"/>
  <c r="E1083" i="1"/>
  <c r="E1082" i="1"/>
  <c r="E1081" i="1"/>
  <c r="E1080" i="1"/>
  <c r="E1079" i="1"/>
  <c r="E1078" i="1"/>
  <c r="E1077" i="1"/>
  <c r="E1076" i="1"/>
  <c r="E1072" i="1"/>
  <c r="E1071" i="1"/>
  <c r="E1070" i="1"/>
  <c r="E1069" i="1"/>
  <c r="E1068" i="1"/>
  <c r="E1067" i="1"/>
  <c r="E1066" i="1"/>
  <c r="E1065" i="1"/>
  <c r="E1064" i="1"/>
  <c r="E1063" i="1"/>
  <c r="E1062" i="1"/>
  <c r="E1061" i="1"/>
  <c r="E1060" i="1"/>
  <c r="E1059" i="1"/>
  <c r="E1058" i="1"/>
  <c r="E1057" i="1"/>
  <c r="E1056" i="1"/>
  <c r="E1055" i="1"/>
  <c r="E1054" i="1"/>
  <c r="E1053" i="1"/>
  <c r="E1052" i="1"/>
  <c r="E1048" i="1"/>
  <c r="E1047" i="1"/>
  <c r="E1046" i="1"/>
  <c r="E1045" i="1"/>
  <c r="E1044" i="1"/>
  <c r="E1043" i="1"/>
  <c r="E1042" i="1"/>
  <c r="E1036" i="1"/>
  <c r="E1035" i="1"/>
  <c r="E1034" i="1"/>
  <c r="E1033" i="1"/>
  <c r="E1032" i="1"/>
  <c r="E1031" i="1"/>
  <c r="E1030" i="1"/>
  <c r="E1029" i="1"/>
  <c r="E1028" i="1"/>
  <c r="E1027" i="1"/>
  <c r="E1026" i="1"/>
  <c r="E1025" i="1"/>
  <c r="E1024" i="1"/>
  <c r="E1023" i="1"/>
  <c r="E1022" i="1"/>
  <c r="E1021" i="1"/>
  <c r="E1020" i="1"/>
  <c r="E1019" i="1"/>
  <c r="E1018" i="1"/>
  <c r="E1017" i="1"/>
  <c r="E1016" i="1"/>
  <c r="E1015" i="1"/>
  <c r="E1014" i="1"/>
  <c r="E1013" i="1"/>
  <c r="E1012" i="1"/>
  <c r="E1011" i="1"/>
  <c r="E1010" i="1"/>
  <c r="E1008" i="1"/>
  <c r="E1007" i="1"/>
  <c r="E1006" i="1"/>
  <c r="E1005" i="1"/>
  <c r="E1004" i="1"/>
  <c r="E1003" i="1"/>
  <c r="E1002" i="1"/>
  <c r="E1001" i="1"/>
  <c r="E1000" i="1"/>
  <c r="E999" i="1"/>
  <c r="E998" i="1"/>
  <c r="E997" i="1"/>
  <c r="E996" i="1"/>
  <c r="E995" i="1"/>
  <c r="E994" i="1"/>
  <c r="E993" i="1"/>
  <c r="E991" i="1"/>
  <c r="E990" i="1"/>
  <c r="E989" i="1"/>
  <c r="E988" i="1"/>
  <c r="E987" i="1"/>
  <c r="E986" i="1"/>
  <c r="E985" i="1"/>
  <c r="E981" i="1"/>
  <c r="E980" i="1"/>
  <c r="E979" i="1"/>
  <c r="E978" i="1"/>
  <c r="E977" i="1"/>
  <c r="E976" i="1"/>
  <c r="E975" i="1"/>
  <c r="E974" i="1"/>
  <c r="E973" i="1"/>
  <c r="E972" i="1"/>
  <c r="E969" i="1"/>
  <c r="E968" i="1"/>
  <c r="E967" i="1"/>
  <c r="E966" i="1"/>
  <c r="E965" i="1"/>
  <c r="E964" i="1"/>
  <c r="E963" i="1"/>
  <c r="E962" i="1"/>
  <c r="E961" i="1"/>
  <c r="E960" i="1"/>
  <c r="E959" i="1"/>
  <c r="E958" i="1"/>
  <c r="E957" i="1"/>
  <c r="E956" i="1"/>
  <c r="E955" i="1"/>
  <c r="E954" i="1"/>
  <c r="E952" i="1"/>
  <c r="E951" i="1"/>
  <c r="E950" i="1"/>
  <c r="E949" i="1"/>
  <c r="E948" i="1"/>
  <c r="E947" i="1"/>
  <c r="E946" i="1"/>
  <c r="E945" i="1"/>
  <c r="E944" i="1"/>
  <c r="E943" i="1"/>
  <c r="E942" i="1"/>
  <c r="E941" i="1"/>
  <c r="E940" i="1"/>
  <c r="E939" i="1"/>
  <c r="E938" i="1"/>
  <c r="E937" i="1"/>
  <c r="E936" i="1"/>
  <c r="E935" i="1"/>
  <c r="E934" i="1"/>
  <c r="E933" i="1"/>
  <c r="E932" i="1"/>
  <c r="E931" i="1"/>
  <c r="E927" i="1"/>
  <c r="E926" i="1"/>
  <c r="E925" i="1"/>
  <c r="E924" i="1"/>
  <c r="E923" i="1"/>
  <c r="E922" i="1"/>
  <c r="E921" i="1"/>
  <c r="E920" i="1"/>
  <c r="E919" i="1"/>
  <c r="E918" i="1"/>
  <c r="E917" i="1"/>
  <c r="E916" i="1"/>
  <c r="E915" i="1"/>
  <c r="E914" i="1"/>
  <c r="E913" i="1"/>
  <c r="E912" i="1"/>
  <c r="E911" i="1"/>
  <c r="E910" i="1"/>
  <c r="E909" i="1"/>
  <c r="E908" i="1"/>
  <c r="E907" i="1"/>
  <c r="E906" i="1"/>
  <c r="E905" i="1"/>
  <c r="E904" i="1"/>
  <c r="E903" i="1"/>
  <c r="E902" i="1"/>
  <c r="E900" i="1"/>
  <c r="E899" i="1"/>
  <c r="E898" i="1"/>
  <c r="E897" i="1"/>
  <c r="E896" i="1"/>
  <c r="E895" i="1"/>
  <c r="E894" i="1"/>
  <c r="E893" i="1"/>
  <c r="E892" i="1"/>
  <c r="E891" i="1"/>
  <c r="E890" i="1"/>
  <c r="E889" i="1"/>
  <c r="E888" i="1"/>
  <c r="E887" i="1"/>
  <c r="E886" i="1"/>
  <c r="E873" i="1"/>
  <c r="E872" i="1"/>
  <c r="E871" i="1"/>
  <c r="E870" i="1"/>
  <c r="E869" i="1"/>
  <c r="E868" i="1"/>
  <c r="E867" i="1"/>
  <c r="E866" i="1"/>
  <c r="E865" i="1"/>
  <c r="E864" i="1"/>
  <c r="E863" i="1"/>
  <c r="E862" i="1"/>
  <c r="E861" i="1"/>
  <c r="E860" i="1"/>
  <c r="E859" i="1"/>
  <c r="E858" i="1"/>
  <c r="E857" i="1"/>
  <c r="E856" i="1"/>
  <c r="E855" i="1"/>
  <c r="E854" i="1"/>
  <c r="E853" i="1"/>
  <c r="E841" i="1"/>
  <c r="E840" i="1"/>
  <c r="E839" i="1"/>
  <c r="E838" i="1"/>
  <c r="E837" i="1"/>
  <c r="E836" i="1"/>
  <c r="E835" i="1"/>
  <c r="E834" i="1"/>
  <c r="E833" i="1"/>
  <c r="E832" i="1"/>
  <c r="E831" i="1"/>
  <c r="E830" i="1"/>
  <c r="E829" i="1"/>
  <c r="E828" i="1"/>
  <c r="E827" i="1"/>
  <c r="E817" i="1"/>
  <c r="E816" i="1"/>
  <c r="E815" i="1"/>
  <c r="E814" i="1"/>
  <c r="E813" i="1"/>
  <c r="E812" i="1"/>
  <c r="E811" i="1"/>
  <c r="E809" i="1"/>
  <c r="E808" i="1"/>
  <c r="E807" i="1"/>
  <c r="E806" i="1"/>
  <c r="E805" i="1"/>
  <c r="E804" i="1"/>
  <c r="E803" i="1"/>
  <c r="E802" i="1"/>
  <c r="E800" i="1"/>
  <c r="E799" i="1"/>
  <c r="E798" i="1"/>
  <c r="E797" i="1"/>
  <c r="E796" i="1"/>
  <c r="E795" i="1"/>
  <c r="E794" i="1"/>
  <c r="E793" i="1"/>
  <c r="E792" i="1"/>
  <c r="E791" i="1"/>
  <c r="E790" i="1"/>
  <c r="E789" i="1"/>
  <c r="E788" i="1"/>
  <c r="E787" i="1"/>
  <c r="E786" i="1"/>
  <c r="E785" i="1"/>
  <c r="E784" i="1"/>
  <c r="E783" i="1"/>
  <c r="E782" i="1"/>
  <c r="E781" i="1"/>
  <c r="E780" i="1"/>
  <c r="E779" i="1"/>
  <c r="E778" i="1"/>
  <c r="E777" i="1"/>
  <c r="E776" i="1"/>
  <c r="E775" i="1"/>
  <c r="E773" i="1"/>
  <c r="E772" i="1"/>
  <c r="E771" i="1"/>
  <c r="E770" i="1"/>
  <c r="E769" i="1"/>
  <c r="E768" i="1"/>
  <c r="E767" i="1"/>
  <c r="E766" i="1"/>
  <c r="E765" i="1"/>
  <c r="E764" i="1"/>
  <c r="E763" i="1"/>
  <c r="E762" i="1"/>
  <c r="E761" i="1"/>
  <c r="D760" i="1"/>
  <c r="G760" i="1" s="1"/>
  <c r="H760" i="1" s="1"/>
  <c r="E757" i="1"/>
  <c r="E756" i="1"/>
  <c r="E755" i="1"/>
  <c r="E754" i="1"/>
  <c r="E752" i="1"/>
  <c r="E751" i="1"/>
  <c r="E750" i="1"/>
  <c r="E749" i="1"/>
  <c r="E748" i="1"/>
  <c r="E747" i="1"/>
  <c r="E746" i="1"/>
  <c r="E745" i="1"/>
  <c r="E744" i="1"/>
  <c r="E743" i="1"/>
  <c r="E742" i="1"/>
  <c r="D740" i="1"/>
  <c r="G740" i="1" s="1"/>
  <c r="H740" i="1" s="1"/>
  <c r="E739" i="1"/>
  <c r="E738" i="1"/>
  <c r="E737" i="1"/>
  <c r="E736" i="1"/>
  <c r="E735" i="1"/>
  <c r="E734" i="1"/>
  <c r="E733" i="1"/>
  <c r="E732" i="1"/>
  <c r="E731" i="1"/>
  <c r="E730" i="1"/>
  <c r="E729" i="1"/>
  <c r="E728" i="1"/>
  <c r="E727" i="1"/>
  <c r="E726" i="1"/>
  <c r="D724" i="1"/>
  <c r="G724" i="1" s="1"/>
  <c r="H724" i="1" s="1"/>
  <c r="E723" i="1"/>
  <c r="E722" i="1"/>
  <c r="E721" i="1"/>
  <c r="E720" i="1"/>
  <c r="E719" i="1"/>
  <c r="E718" i="1"/>
  <c r="E717" i="1"/>
  <c r="E716" i="1"/>
  <c r="E715" i="1"/>
  <c r="E714" i="1"/>
  <c r="E713" i="1"/>
  <c r="E712" i="1"/>
  <c r="E711" i="1"/>
  <c r="E710" i="1"/>
  <c r="E709" i="1"/>
  <c r="E708" i="1"/>
  <c r="E707" i="1"/>
  <c r="E706" i="1"/>
  <c r="E705" i="1"/>
  <c r="E703" i="1"/>
  <c r="E702" i="1"/>
  <c r="E701" i="1"/>
  <c r="E700" i="1"/>
  <c r="E699" i="1"/>
  <c r="E697" i="1"/>
  <c r="E695" i="1"/>
  <c r="E694" i="1"/>
  <c r="E693" i="1"/>
  <c r="E692" i="1"/>
  <c r="E691" i="1"/>
  <c r="E690" i="1"/>
  <c r="E688" i="1"/>
  <c r="E687" i="1"/>
  <c r="E686" i="1"/>
  <c r="E684" i="1"/>
  <c r="E683" i="1"/>
  <c r="D682" i="1"/>
  <c r="G682" i="1" s="1"/>
  <c r="H682" i="1" s="1"/>
  <c r="E681" i="1"/>
  <c r="E680" i="1"/>
  <c r="E678" i="1"/>
  <c r="E677" i="1"/>
  <c r="E676" i="1"/>
  <c r="E675" i="1"/>
  <c r="E674" i="1"/>
  <c r="E672" i="1"/>
  <c r="E671" i="1"/>
  <c r="E670" i="1"/>
  <c r="E669" i="1"/>
  <c r="E668" i="1"/>
  <c r="E667" i="1"/>
  <c r="E666" i="1"/>
  <c r="E665" i="1"/>
  <c r="E664" i="1"/>
  <c r="E663" i="1"/>
  <c r="E662" i="1"/>
  <c r="E661" i="1"/>
  <c r="E660" i="1"/>
  <c r="E659" i="1"/>
  <c r="E657" i="1"/>
  <c r="E656" i="1"/>
  <c r="E655" i="1"/>
  <c r="E654" i="1"/>
  <c r="E653" i="1"/>
  <c r="E652" i="1"/>
  <c r="E651" i="1"/>
  <c r="E650" i="1"/>
  <c r="E649" i="1"/>
  <c r="E648" i="1"/>
  <c r="E647" i="1"/>
  <c r="E646" i="1"/>
  <c r="E645" i="1"/>
  <c r="E644" i="1"/>
  <c r="E643" i="1"/>
  <c r="E642" i="1"/>
  <c r="E641" i="1"/>
  <c r="E640" i="1"/>
  <c r="E639" i="1"/>
  <c r="E638" i="1"/>
  <c r="E637" i="1"/>
  <c r="E636" i="1"/>
  <c r="E635" i="1"/>
  <c r="E634" i="1"/>
  <c r="E633" i="1"/>
  <c r="E632" i="1"/>
  <c r="E631" i="1"/>
  <c r="E630" i="1"/>
  <c r="E629" i="1"/>
  <c r="E628" i="1"/>
  <c r="D625" i="1"/>
  <c r="E624" i="1"/>
  <c r="E623" i="1"/>
  <c r="E622" i="1"/>
  <c r="E621" i="1"/>
  <c r="E620" i="1"/>
  <c r="E619" i="1"/>
  <c r="E618" i="1"/>
  <c r="E617" i="1"/>
  <c r="E616" i="1"/>
  <c r="E615" i="1"/>
  <c r="E614" i="1"/>
  <c r="E613" i="1"/>
  <c r="E612" i="1"/>
  <c r="E611" i="1"/>
  <c r="E610" i="1"/>
  <c r="E609" i="1"/>
  <c r="E608" i="1"/>
  <c r="E607" i="1"/>
  <c r="E606" i="1"/>
  <c r="E605" i="1"/>
  <c r="E604" i="1"/>
  <c r="E603" i="1"/>
  <c r="E602" i="1"/>
  <c r="E601" i="1"/>
  <c r="E600" i="1"/>
  <c r="E599" i="1"/>
  <c r="E598" i="1"/>
  <c r="E597" i="1"/>
  <c r="E596" i="1"/>
  <c r="E595" i="1"/>
  <c r="E594" i="1"/>
  <c r="E593" i="1"/>
  <c r="G625" i="1" l="1"/>
  <c r="D626" i="1"/>
  <c r="G626" i="1" s="1"/>
  <c r="H626" i="1" s="1"/>
  <c r="E682" i="1"/>
  <c r="E740" i="1"/>
  <c r="E1224" i="1"/>
  <c r="E1232" i="1"/>
  <c r="E1240" i="1"/>
  <c r="E1244" i="1"/>
  <c r="E1260" i="1"/>
  <c r="E1272" i="1"/>
  <c r="E1293" i="1"/>
  <c r="E760" i="1"/>
  <c r="E1121" i="1"/>
  <c r="E1150" i="1"/>
  <c r="E1177" i="1"/>
  <c r="E1181" i="1"/>
  <c r="E1219" i="1"/>
  <c r="E1223" i="1"/>
  <c r="E1227" i="1"/>
  <c r="E1231" i="1"/>
  <c r="E1235" i="1"/>
  <c r="E1239" i="1"/>
  <c r="E1243" i="1"/>
  <c r="E1247" i="1"/>
  <c r="E1259" i="1"/>
  <c r="E1263" i="1"/>
  <c r="E1267" i="1"/>
  <c r="E1271" i="1"/>
  <c r="E1276" i="1"/>
  <c r="E1280" i="1"/>
  <c r="E1284" i="1"/>
  <c r="E1288" i="1"/>
  <c r="E1292" i="1"/>
  <c r="E1182" i="1"/>
  <c r="E1228" i="1"/>
  <c r="E1268" i="1"/>
  <c r="E1277" i="1"/>
  <c r="E1289" i="1"/>
  <c r="E724" i="1"/>
  <c r="E1175" i="1"/>
  <c r="E1179" i="1"/>
  <c r="E1183" i="1"/>
  <c r="E1221" i="1"/>
  <c r="E1225" i="1"/>
  <c r="E1229" i="1"/>
  <c r="E1233" i="1"/>
  <c r="E1237" i="1"/>
  <c r="E1241" i="1"/>
  <c r="E1245" i="1"/>
  <c r="E1249" i="1"/>
  <c r="E1261" i="1"/>
  <c r="E1265" i="1"/>
  <c r="E1269" i="1"/>
  <c r="E1273" i="1"/>
  <c r="E1278" i="1"/>
  <c r="E1282" i="1"/>
  <c r="E1286" i="1"/>
  <c r="E1290" i="1"/>
  <c r="E1178" i="1"/>
  <c r="E1220" i="1"/>
  <c r="E1236" i="1"/>
  <c r="E1248" i="1"/>
  <c r="E1264" i="1"/>
  <c r="E1281" i="1"/>
  <c r="E1132" i="1"/>
  <c r="E1176" i="1"/>
  <c r="E1180" i="1"/>
  <c r="E1185" i="1"/>
  <c r="E1222" i="1"/>
  <c r="E1226" i="1"/>
  <c r="E1230" i="1"/>
  <c r="E1234" i="1"/>
  <c r="E1238" i="1"/>
  <c r="E1242" i="1"/>
  <c r="E1246" i="1"/>
  <c r="E1258" i="1"/>
  <c r="E1262" i="1"/>
  <c r="E1266" i="1"/>
  <c r="E1270" i="1"/>
  <c r="E1275" i="1"/>
  <c r="E1279" i="1"/>
  <c r="E1283" i="1"/>
  <c r="E1287" i="1"/>
  <c r="E1291" i="1"/>
  <c r="E625" i="1"/>
  <c r="D679" i="1"/>
  <c r="G679" i="1" s="1"/>
  <c r="H679" i="1" s="1"/>
  <c r="H625" i="1" l="1"/>
  <c r="E626" i="1"/>
  <c r="D627" i="1"/>
  <c r="D685" i="1"/>
  <c r="E679" i="1"/>
  <c r="D689" i="1" l="1"/>
  <c r="G689" i="1" s="1"/>
  <c r="H689" i="1" s="1"/>
  <c r="G685" i="1"/>
  <c r="H685" i="1" s="1"/>
  <c r="E627" i="1"/>
  <c r="G627" i="1"/>
  <c r="E685" i="1"/>
  <c r="D696" i="1"/>
  <c r="G696" i="1" s="1"/>
  <c r="H696" i="1" s="1"/>
  <c r="E689" i="1" l="1"/>
  <c r="H627" i="1"/>
  <c r="E696" i="1"/>
  <c r="D698" i="1"/>
  <c r="G698" i="1" l="1"/>
  <c r="D1519" i="1"/>
  <c r="D1521" i="1" s="1"/>
  <c r="E698" i="1"/>
  <c r="E1519" i="1" s="1"/>
  <c r="H698" i="1" l="1"/>
</calcChain>
</file>

<file path=xl/sharedStrings.xml><?xml version="1.0" encoding="utf-8"?>
<sst xmlns="http://schemas.openxmlformats.org/spreadsheetml/2006/main" count="2802" uniqueCount="2786">
  <si>
    <t>Определение осадка в плодовых и ягодных соках и экстрактах гравиметрическим методом</t>
  </si>
  <si>
    <t>Определение цвета томатопродуктов фотометрическим методом</t>
  </si>
  <si>
    <t>Определение нитратов в продукции растениеводства потенциометрическим методом</t>
  </si>
  <si>
    <t>Определение йода в поваренной соли титриметрическим методом</t>
  </si>
  <si>
    <t>Определение уротропина в икре титриметрическим методом</t>
  </si>
  <si>
    <t>Определение фосфора в рыбе титриметрическим методом</t>
  </si>
  <si>
    <t>Определение консервантов в рыбе и рыбной продукции титриметрическим методом</t>
  </si>
  <si>
    <t>Определение гистамина в рыбопродуктах фотометрическим методом</t>
  </si>
  <si>
    <t>Определение буферности в пресервах рыбных потенциометрическим методом</t>
  </si>
  <si>
    <t>Определение соды в  молоке (качественное) визуальный метод</t>
  </si>
  <si>
    <t>Определение аммиака в  молоке (качественное) визуальный метод</t>
  </si>
  <si>
    <t>Определение перекиси водорода в молоке визуальный метод</t>
  </si>
  <si>
    <t>Определение активной кислотности плазмы сливочного масла потенциометрическим методом</t>
  </si>
  <si>
    <t>Определение числа падения в мукомольно-крупяных изделиях</t>
  </si>
  <si>
    <t>Определение крупности в муке и отрубях гравиметрическим методом</t>
  </si>
  <si>
    <t>Определение кислотного числа жира в макаронных изделиях быстрого приготовления титриметрическим методом</t>
  </si>
  <si>
    <t>Определение пористости в хлебобулочных изделиях гравиметрическим методом</t>
  </si>
  <si>
    <t>Определение сахара в кондитерских изделиях фотометрическим методом</t>
  </si>
  <si>
    <t>Определение диастазного числа в меде фотометрическим методом</t>
  </si>
  <si>
    <t>Определение редуцирующих сахаров и сахарозы в меде фотометрическим методом</t>
  </si>
  <si>
    <t>Определение содержания общего сухого остатка какао в шоколадных изделиях гравиметрическим методом</t>
  </si>
  <si>
    <t>Определение содержания сухого обезжиренного остатка какао в шоколадных изделиях гравиметрическим методом</t>
  </si>
  <si>
    <t>Определение содержания сухого обезжиренного остатка молока в шоколадных изделиях гравиметрическим методом</t>
  </si>
  <si>
    <t>Определение содержания молочного жира в шоколадных изделиях методом ГЖХ</t>
  </si>
  <si>
    <t>Определение щелочности в кондитерских изделиях титриметрическим методом</t>
  </si>
  <si>
    <t>Определение механических примесей в меде визуальным методом</t>
  </si>
  <si>
    <t>Определение общей кислотности в меде титриметрическим методом</t>
  </si>
  <si>
    <t>Содержание сухой клейковины в муке, зерне</t>
  </si>
  <si>
    <t>Серологические исследования методом РПГА на кишечную группу с 1 диагностикумом</t>
  </si>
  <si>
    <t>Серологические исследования методом РПГА на коклюш</t>
  </si>
  <si>
    <t>Серологические исследования методом РПГА на паракоклюш</t>
  </si>
  <si>
    <t>Серологические исследования методом РПГА  на дифтерию  (микрометод)</t>
  </si>
  <si>
    <t>Серологические исследования методом РПГА на столбняк (микрометод)</t>
  </si>
  <si>
    <t>Серологические исследования методом РПГА с сальмонелезным Ви-диагностикумом</t>
  </si>
  <si>
    <t>Индентификация грам-положительных кокков и палочек (Mikro Tax PRO)</t>
  </si>
  <si>
    <t>Определение влаги, выделившейся при размораживании мяса кур гравиметрическим методом</t>
  </si>
  <si>
    <t>Определение костных включений и кальция в мясных продуктах гравиметрическим методом</t>
  </si>
  <si>
    <t>Определение отстоя в маслах растительных визуальным методом</t>
  </si>
  <si>
    <t>Определение цветности в маслах растительных визуальным методом</t>
  </si>
  <si>
    <t>Определение крепости в алкогольных изделиях ареометрическим методом</t>
  </si>
  <si>
    <t>Определение тиосульфата натрия в поваренной соли титриметрическим методом</t>
  </si>
  <si>
    <t>Определение нерастворимого в воде осадка в поваренной соли гравиметрическим методом</t>
  </si>
  <si>
    <t>Определение магний-иона в поваренной соли титриметрическим методом</t>
  </si>
  <si>
    <t>Определение сульфат-иона в поваренной соли титриметрическим методом</t>
  </si>
  <si>
    <t>Определение кальций-иона в поваренной соли титриметрическим методом</t>
  </si>
  <si>
    <t>Определение степени чистоты в молоке визуальным методом</t>
  </si>
  <si>
    <t>Определение плотности молока и молочных продуктов ареометрическим методом</t>
  </si>
  <si>
    <t>Определение пастеризации в молочных продуктах визуальным методом</t>
  </si>
  <si>
    <t>Определение индекса растворимости в сухом молоке визуальным методом</t>
  </si>
  <si>
    <t>Определение массовой доли влаги и жира в сливочном масле гравиметрическим методом</t>
  </si>
  <si>
    <t>Определение сухого вещества, перешедшего в варочную воду, в мукомольно-крупяных изделиях гравиметрическим методом</t>
  </si>
  <si>
    <t>Определение кислотного числа жира в зерне и продуктах его переработки титриметрическим методом</t>
  </si>
  <si>
    <t>1.1.002</t>
  </si>
  <si>
    <t>1.1.019</t>
  </si>
  <si>
    <t>1. Исследования, выполняемые бактериологической лабораторией</t>
  </si>
  <si>
    <t xml:space="preserve">1.1 Исследования продовольственного сырья и пищевых продуктов по показателям </t>
  </si>
  <si>
    <t>1.2 Зерно и зерновые продукты</t>
  </si>
  <si>
    <t>1.3 Кондитерские изделия</t>
  </si>
  <si>
    <t>1.4 Безалкогольные напитки и пиво</t>
  </si>
  <si>
    <t xml:space="preserve">1.5 Другие продукты </t>
  </si>
  <si>
    <t xml:space="preserve">1.6 Готовые блюда, в том числе продукция общепита </t>
  </si>
  <si>
    <t xml:space="preserve">1.7 Мясо и мясопродукты, птица и птицепродукты </t>
  </si>
  <si>
    <t xml:space="preserve">1.8 Молоко и молочные продукты </t>
  </si>
  <si>
    <t>1.9 Рыба и рыбные продукты</t>
  </si>
  <si>
    <t>1.10 Плодоовощная продукция</t>
  </si>
  <si>
    <t>1.11 Жировые продукты</t>
  </si>
  <si>
    <t xml:space="preserve">1.12 Консервы </t>
  </si>
  <si>
    <t>1.14 Вода централизованного и децентрализованного водоснабжения,  вода поверхностных водоемов, сточных вод</t>
  </si>
  <si>
    <t>1.15 Почва населенных мест, лечебная грязь</t>
  </si>
  <si>
    <t>1.16 Парфюмерно-косметическая продукция</t>
  </si>
  <si>
    <t xml:space="preserve">1.17 Материалы из объектов внешней среды </t>
  </si>
  <si>
    <t xml:space="preserve"> 1.18 Клинический материал</t>
  </si>
  <si>
    <t>1.19 Микробиологические исследования продовольственного сырья и пищевых  продуктов методом измерения импеданса</t>
  </si>
  <si>
    <t>1.20 Микробиологические исследования клинического материала с использованием микробиологического анализатора Mikro Tax-E</t>
  </si>
  <si>
    <t>1.21 Тара и упаковка</t>
  </si>
  <si>
    <t>2.011</t>
  </si>
  <si>
    <t>2.024</t>
  </si>
  <si>
    <t>2.044</t>
  </si>
  <si>
    <t>2. Исследования, проводимые лабораторией особо опасных инфекций</t>
  </si>
  <si>
    <t>3. Исследования, проводимые вирусологической лабораторией</t>
  </si>
  <si>
    <t>3.017</t>
  </si>
  <si>
    <t>3.018</t>
  </si>
  <si>
    <t>4. Исследования, проводимые паразитологической лабораторией</t>
  </si>
  <si>
    <t xml:space="preserve">5. Радиологические исследования </t>
  </si>
  <si>
    <t>5.002</t>
  </si>
  <si>
    <t>6. Исследования физических факторов</t>
  </si>
  <si>
    <t>7.1.042</t>
  </si>
  <si>
    <t>7.3.009</t>
  </si>
  <si>
    <t>7.3.011</t>
  </si>
  <si>
    <t>7.4.008</t>
  </si>
  <si>
    <t>10.2 Почва</t>
  </si>
  <si>
    <t>10.3 Вода</t>
  </si>
  <si>
    <t>10.4 Воздух</t>
  </si>
  <si>
    <t>11.1.001</t>
  </si>
  <si>
    <t>11.2.001</t>
  </si>
  <si>
    <t>11.2.002</t>
  </si>
  <si>
    <t>11.2.003</t>
  </si>
  <si>
    <t>11.2.004</t>
  </si>
  <si>
    <t>11.2.005</t>
  </si>
  <si>
    <t>11.2.006</t>
  </si>
  <si>
    <t>7.1.016</t>
  </si>
  <si>
    <t>7.1.017</t>
  </si>
  <si>
    <t>7.1.018</t>
  </si>
  <si>
    <t>7.1.019</t>
  </si>
  <si>
    <t>7.1.020</t>
  </si>
  <si>
    <t>7.1.021</t>
  </si>
  <si>
    <t>7.1.023</t>
  </si>
  <si>
    <t>7.1.024</t>
  </si>
  <si>
    <t>7.1.026</t>
  </si>
  <si>
    <t>7.1.030</t>
  </si>
  <si>
    <t>7.1.033</t>
  </si>
  <si>
    <t>7.1.034</t>
  </si>
  <si>
    <t>7.1.035</t>
  </si>
  <si>
    <t>7.1.036</t>
  </si>
  <si>
    <t>7.1.037</t>
  </si>
  <si>
    <t>7.1.039</t>
  </si>
  <si>
    <t>7.1.040</t>
  </si>
  <si>
    <t>7.1.041</t>
  </si>
  <si>
    <t>7.1.044</t>
  </si>
  <si>
    <t>7.1.045</t>
  </si>
  <si>
    <t>7.1.046</t>
  </si>
  <si>
    <t>7.1.022</t>
  </si>
  <si>
    <t>7.1.027</t>
  </si>
  <si>
    <t>7.1.028</t>
  </si>
  <si>
    <t>7.1.029</t>
  </si>
  <si>
    <t>7.1.031</t>
  </si>
  <si>
    <t>7.1.032</t>
  </si>
  <si>
    <t>7.2.001</t>
  </si>
  <si>
    <t>7.2.002</t>
  </si>
  <si>
    <t>7.2.003</t>
  </si>
  <si>
    <t>7.2.004</t>
  </si>
  <si>
    <t>7.2.005</t>
  </si>
  <si>
    <t>7.2.006</t>
  </si>
  <si>
    <t>7.2.007</t>
  </si>
  <si>
    <t>7.2.008</t>
  </si>
  <si>
    <t>7.2.010</t>
  </si>
  <si>
    <t>7.2.011</t>
  </si>
  <si>
    <t>7.2.012</t>
  </si>
  <si>
    <t>7.2.013</t>
  </si>
  <si>
    <t>7.2.014</t>
  </si>
  <si>
    <t>7.3.001</t>
  </si>
  <si>
    <t>7.3.002</t>
  </si>
  <si>
    <t>7.3.003</t>
  </si>
  <si>
    <t>7.3.004</t>
  </si>
  <si>
    <t>7.3.005</t>
  </si>
  <si>
    <t>7.3.006</t>
  </si>
  <si>
    <t>7.3.007</t>
  </si>
  <si>
    <t>7.3.010</t>
  </si>
  <si>
    <t>7.3.012</t>
  </si>
  <si>
    <t>7.3.013</t>
  </si>
  <si>
    <t>7.3.014</t>
  </si>
  <si>
    <t>7.3.015</t>
  </si>
  <si>
    <t>7.3.016</t>
  </si>
  <si>
    <t>7.3.017</t>
  </si>
  <si>
    <t>7.3.018</t>
  </si>
  <si>
    <t>7.3.019</t>
  </si>
  <si>
    <t>7.3.020</t>
  </si>
  <si>
    <t>7.3.021</t>
  </si>
  <si>
    <t>7.3.022</t>
  </si>
  <si>
    <t>7.3.023</t>
  </si>
  <si>
    <t>7.3.024</t>
  </si>
  <si>
    <t>7.4.001</t>
  </si>
  <si>
    <t>7.4.002</t>
  </si>
  <si>
    <t>7.4.003</t>
  </si>
  <si>
    <t>7.4.004</t>
  </si>
  <si>
    <t>7.4.005</t>
  </si>
  <si>
    <t>7.4.007</t>
  </si>
  <si>
    <t>7.4.009</t>
  </si>
  <si>
    <t>1.1.001</t>
  </si>
  <si>
    <t>1.1.003</t>
  </si>
  <si>
    <t>1.1.004</t>
  </si>
  <si>
    <t>1.1.005</t>
  </si>
  <si>
    <t>1.1.006</t>
  </si>
  <si>
    <t>1.1.007</t>
  </si>
  <si>
    <t>1.1.008</t>
  </si>
  <si>
    <t>1.1.009</t>
  </si>
  <si>
    <t>1.1.010</t>
  </si>
  <si>
    <t>1.1.011</t>
  </si>
  <si>
    <t>1.1.012</t>
  </si>
  <si>
    <t>1.1.013</t>
  </si>
  <si>
    <t>1.1.014</t>
  </si>
  <si>
    <t>1.1.015</t>
  </si>
  <si>
    <t>1.1.016</t>
  </si>
  <si>
    <t>1.1.017</t>
  </si>
  <si>
    <t>1.1.018</t>
  </si>
  <si>
    <t>1.1.020</t>
  </si>
  <si>
    <t>1.1.021</t>
  </si>
  <si>
    <t>1.2.001</t>
  </si>
  <si>
    <t>1.2.002</t>
  </si>
  <si>
    <t>1.2.003</t>
  </si>
  <si>
    <t>1.2.004</t>
  </si>
  <si>
    <t>1.2.005</t>
  </si>
  <si>
    <t>1.3.001</t>
  </si>
  <si>
    <t>1.3.002</t>
  </si>
  <si>
    <t>1.3.003</t>
  </si>
  <si>
    <t>1.4.001</t>
  </si>
  <si>
    <t>1.4.002</t>
  </si>
  <si>
    <t>1.4.003</t>
  </si>
  <si>
    <t>1.4.004</t>
  </si>
  <si>
    <t>1.4.005</t>
  </si>
  <si>
    <t>1.4.006</t>
  </si>
  <si>
    <t>1.5.001</t>
  </si>
  <si>
    <t>1.5.002</t>
  </si>
  <si>
    <t>1.5.003</t>
  </si>
  <si>
    <t>1.5.004</t>
  </si>
  <si>
    <t>1.5.005</t>
  </si>
  <si>
    <t>1.6.001</t>
  </si>
  <si>
    <t>1.6.002</t>
  </si>
  <si>
    <t>1.6.003</t>
  </si>
  <si>
    <t>1.6.004</t>
  </si>
  <si>
    <t>1.6.005</t>
  </si>
  <si>
    <t>1.6.006</t>
  </si>
  <si>
    <t>1.6.007</t>
  </si>
  <si>
    <t>1.6.008</t>
  </si>
  <si>
    <t>1.6.009</t>
  </si>
  <si>
    <t>1.6.010</t>
  </si>
  <si>
    <t>1.6.011</t>
  </si>
  <si>
    <t>1.6.012</t>
  </si>
  <si>
    <t>1.6.013</t>
  </si>
  <si>
    <t>1.6.014</t>
  </si>
  <si>
    <t>1.6.015</t>
  </si>
  <si>
    <t>1.6.016</t>
  </si>
  <si>
    <t>1.6.017</t>
  </si>
  <si>
    <t>1.7.001</t>
  </si>
  <si>
    <t>1.7.002</t>
  </si>
  <si>
    <t>1.7.003</t>
  </si>
  <si>
    <t>1.7.004</t>
  </si>
  <si>
    <t>1.7.005</t>
  </si>
  <si>
    <t>1.7.006</t>
  </si>
  <si>
    <t>1.7.007</t>
  </si>
  <si>
    <t>1.7.008</t>
  </si>
  <si>
    <t>1.7.009</t>
  </si>
  <si>
    <t>1.7.010</t>
  </si>
  <si>
    <t>1.7.011</t>
  </si>
  <si>
    <t>1.7.012</t>
  </si>
  <si>
    <t>1.7.013</t>
  </si>
  <si>
    <t>1.7.014</t>
  </si>
  <si>
    <t>1.7.015</t>
  </si>
  <si>
    <t>1.7.016</t>
  </si>
  <si>
    <t>1.7.017</t>
  </si>
  <si>
    <t>1.8.001</t>
  </si>
  <si>
    <t>1.8.002</t>
  </si>
  <si>
    <t>1.8.003</t>
  </si>
  <si>
    <t>1.8.004</t>
  </si>
  <si>
    <t>1.8.005</t>
  </si>
  <si>
    <t>1.8.006</t>
  </si>
  <si>
    <t>1.8.007</t>
  </si>
  <si>
    <t>1.8.008</t>
  </si>
  <si>
    <t>1.8.009</t>
  </si>
  <si>
    <t>1.8.010</t>
  </si>
  <si>
    <t>1.8.011</t>
  </si>
  <si>
    <t>1.8.012</t>
  </si>
  <si>
    <t>1.8.013</t>
  </si>
  <si>
    <t>1.8.014</t>
  </si>
  <si>
    <t>1.8.015</t>
  </si>
  <si>
    <t>1.8.016</t>
  </si>
  <si>
    <t>1.8.017</t>
  </si>
  <si>
    <t>1.9.001</t>
  </si>
  <si>
    <t>1.9.002</t>
  </si>
  <si>
    <t>1.9.003</t>
  </si>
  <si>
    <t>1.9.004</t>
  </si>
  <si>
    <t>1.9.005</t>
  </si>
  <si>
    <t>1.9.006</t>
  </si>
  <si>
    <t>1.9.007</t>
  </si>
  <si>
    <t>1.9.008</t>
  </si>
  <si>
    <t>1.9.009</t>
  </si>
  <si>
    <t>1.9.010</t>
  </si>
  <si>
    <t>1.9.011</t>
  </si>
  <si>
    <t>1.9.012</t>
  </si>
  <si>
    <t>1.9.013</t>
  </si>
  <si>
    <t>1.9.014</t>
  </si>
  <si>
    <t>1.9.015</t>
  </si>
  <si>
    <t>1.9.016</t>
  </si>
  <si>
    <t>1.9.017</t>
  </si>
  <si>
    <t>1.9.018</t>
  </si>
  <si>
    <t>1.9.019</t>
  </si>
  <si>
    <t>1.9.020</t>
  </si>
  <si>
    <t>1.9.021</t>
  </si>
  <si>
    <t>1.9.022</t>
  </si>
  <si>
    <t>1.9.023</t>
  </si>
  <si>
    <t>1.9.024</t>
  </si>
  <si>
    <t>1.9.025</t>
  </si>
  <si>
    <t>1.9.026</t>
  </si>
  <si>
    <t>1.9.027</t>
  </si>
  <si>
    <t>1.9.028</t>
  </si>
  <si>
    <t>1.9.029</t>
  </si>
  <si>
    <t>1.9.030</t>
  </si>
  <si>
    <t>1.10.001</t>
  </si>
  <si>
    <t>1.10.002</t>
  </si>
  <si>
    <t>1.10.003</t>
  </si>
  <si>
    <t>1.10.004</t>
  </si>
  <si>
    <t>1.10.005</t>
  </si>
  <si>
    <t>1.10.006</t>
  </si>
  <si>
    <t>1.10.007</t>
  </si>
  <si>
    <t>1.10.008</t>
  </si>
  <si>
    <t>1.10.009</t>
  </si>
  <si>
    <t>1.10.010</t>
  </si>
  <si>
    <t>1.10.011</t>
  </si>
  <si>
    <t>1.10.012</t>
  </si>
  <si>
    <t>1.10.013</t>
  </si>
  <si>
    <t>1.10.014</t>
  </si>
  <si>
    <t>1.11.001</t>
  </si>
  <si>
    <t>1.11.002</t>
  </si>
  <si>
    <t>1.11.003</t>
  </si>
  <si>
    <t>1.11.004</t>
  </si>
  <si>
    <t>1.12.001</t>
  </si>
  <si>
    <t>1.12.002</t>
  </si>
  <si>
    <t>1.12.003</t>
  </si>
  <si>
    <t>1.12.004</t>
  </si>
  <si>
    <t>1.12.005</t>
  </si>
  <si>
    <t>1.13.001</t>
  </si>
  <si>
    <t>1.14.001</t>
  </si>
  <si>
    <t>1.14.002</t>
  </si>
  <si>
    <t>1.14.003</t>
  </si>
  <si>
    <t>1.14.004</t>
  </si>
  <si>
    <t>1.14.005</t>
  </si>
  <si>
    <t>1.14.006</t>
  </si>
  <si>
    <t>1.14.007</t>
  </si>
  <si>
    <t>1.14.008</t>
  </si>
  <si>
    <t>1.14.009</t>
  </si>
  <si>
    <t>1.14.010</t>
  </si>
  <si>
    <t>1.14.011</t>
  </si>
  <si>
    <t>1.14.012</t>
  </si>
  <si>
    <t>1.14.013</t>
  </si>
  <si>
    <t>1.14.014</t>
  </si>
  <si>
    <t>1.15.001</t>
  </si>
  <si>
    <t>1.15.002</t>
  </si>
  <si>
    <t>1.15.003</t>
  </si>
  <si>
    <t>1.15.004</t>
  </si>
  <si>
    <t>1.15.005</t>
  </si>
  <si>
    <t>1.15.006</t>
  </si>
  <si>
    <t>1.15.007</t>
  </si>
  <si>
    <t>1.15.008</t>
  </si>
  <si>
    <t>1.15.009</t>
  </si>
  <si>
    <t>1.15.010</t>
  </si>
  <si>
    <t>1.15.011</t>
  </si>
  <si>
    <t>1.16.001</t>
  </si>
  <si>
    <t>1.16.002</t>
  </si>
  <si>
    <t>1.16.003</t>
  </si>
  <si>
    <t>1.16.004</t>
  </si>
  <si>
    <t>1.16.005</t>
  </si>
  <si>
    <t>1.16.006</t>
  </si>
  <si>
    <t>1.16.007</t>
  </si>
  <si>
    <t>1.17.001</t>
  </si>
  <si>
    <t>1.17.002</t>
  </si>
  <si>
    <t>1.17.003</t>
  </si>
  <si>
    <t>1.17.004</t>
  </si>
  <si>
    <t>1.17.005</t>
  </si>
  <si>
    <t>1.17.006</t>
  </si>
  <si>
    <t>1.17.007</t>
  </si>
  <si>
    <t>1.17.008</t>
  </si>
  <si>
    <t>1.17.009</t>
  </si>
  <si>
    <t>1.17.010</t>
  </si>
  <si>
    <t>1.17.011</t>
  </si>
  <si>
    <t>1.17.012</t>
  </si>
  <si>
    <t>1.17.013</t>
  </si>
  <si>
    <t>1.18.001</t>
  </si>
  <si>
    <t>1.18.002</t>
  </si>
  <si>
    <t>1.18.003</t>
  </si>
  <si>
    <t>1.18.004</t>
  </si>
  <si>
    <t>1.18.005</t>
  </si>
  <si>
    <t>1.18.006</t>
  </si>
  <si>
    <t>1.18.007</t>
  </si>
  <si>
    <t>1.18.008</t>
  </si>
  <si>
    <t>1.18.009</t>
  </si>
  <si>
    <t>1.18.010</t>
  </si>
  <si>
    <t>1.18.011</t>
  </si>
  <si>
    <t>1.18.012</t>
  </si>
  <si>
    <t>1.18.013</t>
  </si>
  <si>
    <t>1.18.014</t>
  </si>
  <si>
    <t>1.18.015</t>
  </si>
  <si>
    <t>1.18.016</t>
  </si>
  <si>
    <t>1.18.017</t>
  </si>
  <si>
    <t>1.18.018</t>
  </si>
  <si>
    <t>1.18.019</t>
  </si>
  <si>
    <t>1.18.020</t>
  </si>
  <si>
    <t>1.18.021</t>
  </si>
  <si>
    <t>1.18.022</t>
  </si>
  <si>
    <t>1.18.023</t>
  </si>
  <si>
    <t>1.18.024</t>
  </si>
  <si>
    <t>1.18.025</t>
  </si>
  <si>
    <t>1.18.026</t>
  </si>
  <si>
    <t>1.19.001</t>
  </si>
  <si>
    <t>1.19.002</t>
  </si>
  <si>
    <t>1.19.003</t>
  </si>
  <si>
    <t>1.19.004</t>
  </si>
  <si>
    <t>1.19.005</t>
  </si>
  <si>
    <t>1.19.006</t>
  </si>
  <si>
    <t>1.19.007</t>
  </si>
  <si>
    <t>1.19.008</t>
  </si>
  <si>
    <t>1.19.009</t>
  </si>
  <si>
    <t>1.19.010</t>
  </si>
  <si>
    <t>1.19.011</t>
  </si>
  <si>
    <t>1.19.012</t>
  </si>
  <si>
    <t>1.19.013</t>
  </si>
  <si>
    <t>1.19.014</t>
  </si>
  <si>
    <t>1.19.015</t>
  </si>
  <si>
    <t>1.19.016</t>
  </si>
  <si>
    <t>1.19.017</t>
  </si>
  <si>
    <t>1.19.018</t>
  </si>
  <si>
    <t>1.19.019</t>
  </si>
  <si>
    <t>1.20.001</t>
  </si>
  <si>
    <t>1.20.002</t>
  </si>
  <si>
    <t>1.20.003</t>
  </si>
  <si>
    <t>1.20.004</t>
  </si>
  <si>
    <t>1.20.005</t>
  </si>
  <si>
    <t>1.20.006</t>
  </si>
  <si>
    <t>7.5.001</t>
  </si>
  <si>
    <t>7.5.002</t>
  </si>
  <si>
    <t>7.5.003</t>
  </si>
  <si>
    <t>7.5.004</t>
  </si>
  <si>
    <t>10.1.001</t>
  </si>
  <si>
    <t>10.1.002</t>
  </si>
  <si>
    <t>10.1.003</t>
  </si>
  <si>
    <t>10.1.004</t>
  </si>
  <si>
    <t>10.1.005</t>
  </si>
  <si>
    <t>10.1.006</t>
  </si>
  <si>
    <t>10.1.007</t>
  </si>
  <si>
    <t>10.1.008</t>
  </si>
  <si>
    <t>10.1.009</t>
  </si>
  <si>
    <t>10.1.010</t>
  </si>
  <si>
    <t>10.1.011</t>
  </si>
  <si>
    <t>10.1.012</t>
  </si>
  <si>
    <t>10.1.013</t>
  </si>
  <si>
    <t>10.1.014</t>
  </si>
  <si>
    <t>10.2.001</t>
  </si>
  <si>
    <t>10.2.002</t>
  </si>
  <si>
    <t>10.2.003</t>
  </si>
  <si>
    <t>10.2.004</t>
  </si>
  <si>
    <t>10.2.005</t>
  </si>
  <si>
    <t>10.2.006</t>
  </si>
  <si>
    <t>10.2.007</t>
  </si>
  <si>
    <t>10.2.008</t>
  </si>
  <si>
    <t>10.3.001</t>
  </si>
  <si>
    <t>10.3.002</t>
  </si>
  <si>
    <t>10.3.003</t>
  </si>
  <si>
    <t>10.3.004</t>
  </si>
  <si>
    <t>10.3.005</t>
  </si>
  <si>
    <t>10.3.006</t>
  </si>
  <si>
    <t>10.3.007</t>
  </si>
  <si>
    <t>10.3.008</t>
  </si>
  <si>
    <t>10.3.009</t>
  </si>
  <si>
    <t>10.3.010</t>
  </si>
  <si>
    <t>10.3.011</t>
  </si>
  <si>
    <t>10.3.012</t>
  </si>
  <si>
    <t>10.4.001</t>
  </si>
  <si>
    <t>10.4.002</t>
  </si>
  <si>
    <t>10.4.003</t>
  </si>
  <si>
    <t>10.4.004</t>
  </si>
  <si>
    <t>Определение жира в пищевых продуктах методом Гербера</t>
  </si>
  <si>
    <t>Определение жира в пищевых продуктах методом Сокслета</t>
  </si>
  <si>
    <t>Определение органолептических показателей пищевых продуктов</t>
  </si>
  <si>
    <t>Определение массовой доли общего фосфора в пищевых продуктах спектрофотометрическим методом</t>
  </si>
  <si>
    <t>Расчет энергетической ценности блюд по меню (по рецептуре)</t>
  </si>
  <si>
    <t>Определение двуокиси углерода в безалкогольных напитках, пиве, минеральной воде</t>
  </si>
  <si>
    <t>Определение спирта (алкоголя) в молочных продуктах</t>
  </si>
  <si>
    <t>Определение белизны в муке</t>
  </si>
  <si>
    <t>Определение количества и качества клейковины в муке</t>
  </si>
  <si>
    <t>Определение белка в зерне и продуктах его переработки и БАД методом Кьельдаля</t>
  </si>
  <si>
    <t>Определение стойкости в дрожжах</t>
  </si>
  <si>
    <t>9.2.001</t>
  </si>
  <si>
    <t>9.2.002</t>
  </si>
  <si>
    <t>9.2.003</t>
  </si>
  <si>
    <t>9.2.004</t>
  </si>
  <si>
    <t>9.2.005</t>
  </si>
  <si>
    <t>9.2.006</t>
  </si>
  <si>
    <t>9.2.007</t>
  </si>
  <si>
    <t>9.2.008</t>
  </si>
  <si>
    <t>9.3.001</t>
  </si>
  <si>
    <t>9.3.002</t>
  </si>
  <si>
    <t>9.3.003</t>
  </si>
  <si>
    <t>9.3.004</t>
  </si>
  <si>
    <t>9.3.005</t>
  </si>
  <si>
    <t>9.3.006</t>
  </si>
  <si>
    <t>9.4.001</t>
  </si>
  <si>
    <t>9.4.002</t>
  </si>
  <si>
    <t>9.5.001</t>
  </si>
  <si>
    <t>9.6.001</t>
  </si>
  <si>
    <t>Проведение гамма-съёмки ограждающих конструкций жилых помещений (за 1 кв.м.)</t>
  </si>
  <si>
    <t>5.013</t>
  </si>
  <si>
    <t>Проведение гамма-съёмки ограждающих конструкций помещений, зданий общественного и производственного назначения (за 1 кв.м.)</t>
  </si>
  <si>
    <t>15.001</t>
  </si>
  <si>
    <t xml:space="preserve">Проведение санитарно-эпидемиологической экспертизы рационов питания </t>
  </si>
  <si>
    <t>Проведение санитарно-эпидемиологической экспертизы режимов образовательного процесса</t>
  </si>
  <si>
    <t>Проведение санитарно-эпидемиологической экспертизы пищевой продукции по результатам исследований с подготовкой экспертного заключения</t>
  </si>
  <si>
    <t>Определение линейных размеров: длина изделия (по боку, высота); ширина изделия (по линии бедер, пояса на эластичной тесьме); длина переда, рукава, сидения; ширина рукава, длина стана, длина следа</t>
  </si>
  <si>
    <t>Определение высоты каблука в обуви</t>
  </si>
  <si>
    <t>11.4.001</t>
  </si>
  <si>
    <t>11.4.002</t>
  </si>
  <si>
    <t>11.4.003</t>
  </si>
  <si>
    <t>11.4.004</t>
  </si>
  <si>
    <t>11.4.005</t>
  </si>
  <si>
    <t>11.4.006</t>
  </si>
  <si>
    <t>11.4.007</t>
  </si>
  <si>
    <t>11.4.008</t>
  </si>
  <si>
    <t>11.4.009</t>
  </si>
  <si>
    <t>11.4.010</t>
  </si>
  <si>
    <t>11.4.011</t>
  </si>
  <si>
    <t>11.4.012</t>
  </si>
  <si>
    <t>Определение соединительных швов  в трикотажных изделиях для детей новорожденных и ясельного возраста</t>
  </si>
  <si>
    <t>Определение внешних и декоративных элементов в трикотажных изделиях для детей новорожденных и ясельного возраста</t>
  </si>
  <si>
    <t>18.001</t>
  </si>
  <si>
    <t>18.002</t>
  </si>
  <si>
    <t>18.003</t>
  </si>
  <si>
    <t>18.004</t>
  </si>
  <si>
    <t>15. Зоолого-энтомологические исследования</t>
  </si>
  <si>
    <t>Определение видовой принадлежности насекомого</t>
  </si>
  <si>
    <t>№ п/п</t>
  </si>
  <si>
    <t>Определение растительных жиров в жировой фазе газожидкостной хроматографией стеринов в молочных продуктах</t>
  </si>
  <si>
    <r>
      <t xml:space="preserve">Проведение </t>
    </r>
    <r>
      <rPr>
        <b/>
        <sz val="14"/>
        <rFont val="Times New Roman"/>
        <family val="1"/>
        <charset val="204"/>
      </rPr>
      <t>повторной</t>
    </r>
    <r>
      <rPr>
        <sz val="14"/>
        <rFont val="Times New Roman"/>
        <family val="1"/>
        <charset val="204"/>
      </rPr>
      <t xml:space="preserve"> санитарно-эпидемиологической экспертизы рационов питания</t>
    </r>
  </si>
  <si>
    <r>
      <t xml:space="preserve">Проведение </t>
    </r>
    <r>
      <rPr>
        <b/>
        <sz val="14"/>
        <rFont val="Times New Roman"/>
        <family val="1"/>
        <charset val="204"/>
      </rPr>
      <t>повторной</t>
    </r>
    <r>
      <rPr>
        <sz val="14"/>
        <rFont val="Times New Roman"/>
        <family val="1"/>
        <charset val="204"/>
      </rPr>
      <t xml:space="preserve"> санитарно-эпидемиологической экспертизы режимов образовательного процесса</t>
    </r>
  </si>
  <si>
    <t>Определение содержания влаги или сухих веществ в пищевых продуктах гравиметрическим методом</t>
  </si>
  <si>
    <t>Определение минеральных/растительных примесей в пищевых продуктах гравиметрическим методом</t>
  </si>
  <si>
    <t>Определение кислотного числа или кислотности в жирах и маслах животных и растительных титриметрическим методом</t>
  </si>
  <si>
    <t>Определение объемной доли спирта и экстрактивных веществ в пиве гравиметрическим методом</t>
  </si>
  <si>
    <t>Микробиологические исследования хлебобулочных изделий с творожной, мясной, рыбной  начинкой</t>
  </si>
  <si>
    <t xml:space="preserve">Микробиологические исследования отрубей, пищевых волокон, макарон быстрого приготовления </t>
  </si>
  <si>
    <t>Микробиологические исследования творога, творожной массы и продуктов из них со сроком годности более 72 часов с компонентами и без компонентов, в том числе и термически обработанных</t>
  </si>
  <si>
    <t>Микробиологические исследования творога, творожной массы и продуктов из них со сроком годности менее 72 часов с компонентами и без компонентов</t>
  </si>
  <si>
    <t>Микробиологические исследования концентрированного томатного сока, пюре, пасты с содержанием сухих веществ более чем 12%</t>
  </si>
  <si>
    <t>Микробиологические исследования хлебобулочных изделий с фруктовой, овощной, кремовой начинкой</t>
  </si>
  <si>
    <t xml:space="preserve">Микробиологические исследования воды минеральной природной </t>
  </si>
  <si>
    <t xml:space="preserve">Микробиологические исследования изделий колбасных вареных из мяса и птицы, тушек птицы копчено-вареных и копчено-запеченых, кулинарных изделий из рубленого мяса, желированных продуктов из мяса птицы, ливерных колбас из мяса птицы и субпродуктов </t>
  </si>
  <si>
    <t>Микробиологические исследования фарша рыбного особой кондиции из морской рыбы</t>
  </si>
  <si>
    <t>Микробиологические исследования сухого мидийного бульона, бульонных кубиков, пасты</t>
  </si>
  <si>
    <t>Реакция нейтрализации токсина со смесью моновалентных диагностических ботулинических сывороток типов А, В, С, Е, F (с поливалентными сыворотками)</t>
  </si>
  <si>
    <t>Реакция нейтрализации токсина с диагностическими ботулиническими сыворотками типов А, В, С, Е, F (с моновалентными сыворотками)</t>
  </si>
  <si>
    <t>Микробиологические исследования  пищевых продуктов на сульфитредуцирующие клостридии</t>
  </si>
  <si>
    <t>Дезинсекция клещей (на 100 кв.м.)</t>
  </si>
  <si>
    <t>1</t>
  </si>
  <si>
    <t>Микробиологические исследования</t>
  </si>
  <si>
    <t>Санитарно-химические исследования</t>
  </si>
  <si>
    <t xml:space="preserve">Серологические исследования. Реакция агглютинации на бруцеллез </t>
  </si>
  <si>
    <t>Серологические исследования методом РТГА на грипп типов A(H1N1)v, А(H1N1), A(H3N2), B</t>
  </si>
  <si>
    <t>Серологическая диагностика парагриппа методом РТГА</t>
  </si>
  <si>
    <t xml:space="preserve">Диагностика гриппа и ОРВИ методом флюоресцирующих антител (МФА) (носоглоточный секрет) </t>
  </si>
  <si>
    <t xml:space="preserve">Реакция непрямой иммунофлуоресценции (РНИФ) с нанесенным антигеном ГЛПС </t>
  </si>
  <si>
    <t>Выявление антител к вирусам полиомиелита в реакции нейтрализации на культуре клеток</t>
  </si>
  <si>
    <t>2.001</t>
  </si>
  <si>
    <t>2.002</t>
  </si>
  <si>
    <t>2.003</t>
  </si>
  <si>
    <t>2.004</t>
  </si>
  <si>
    <t>2.005</t>
  </si>
  <si>
    <t>2.006</t>
  </si>
  <si>
    <t>2.007</t>
  </si>
  <si>
    <t>2.008</t>
  </si>
  <si>
    <t>2.009</t>
  </si>
  <si>
    <t>2.010</t>
  </si>
  <si>
    <t>2.013</t>
  </si>
  <si>
    <t>2.014</t>
  </si>
  <si>
    <t>2.015</t>
  </si>
  <si>
    <t>2.016</t>
  </si>
  <si>
    <t>2.019</t>
  </si>
  <si>
    <t>2.020</t>
  </si>
  <si>
    <t>2.025</t>
  </si>
  <si>
    <t>2.026</t>
  </si>
  <si>
    <t>2.028</t>
  </si>
  <si>
    <t>2.029</t>
  </si>
  <si>
    <t>2.030</t>
  </si>
  <si>
    <t>2.031</t>
  </si>
  <si>
    <t>2.032</t>
  </si>
  <si>
    <t>3.002</t>
  </si>
  <si>
    <t>3.005</t>
  </si>
  <si>
    <t>3.006</t>
  </si>
  <si>
    <t>3.007</t>
  </si>
  <si>
    <t>3.010</t>
  </si>
  <si>
    <t>3.011</t>
  </si>
  <si>
    <t>3.012</t>
  </si>
  <si>
    <t>3.013</t>
  </si>
  <si>
    <t>3.014</t>
  </si>
  <si>
    <t>3.015</t>
  </si>
  <si>
    <t>3.019</t>
  </si>
  <si>
    <t>3.020</t>
  </si>
  <si>
    <t>3.021</t>
  </si>
  <si>
    <t>3.022</t>
  </si>
  <si>
    <t>3.023</t>
  </si>
  <si>
    <t>3.024</t>
  </si>
  <si>
    <t>3.025</t>
  </si>
  <si>
    <t>3.026</t>
  </si>
  <si>
    <t>3.027</t>
  </si>
  <si>
    <t>3.028</t>
  </si>
  <si>
    <t>3.029</t>
  </si>
  <si>
    <t>3.030</t>
  </si>
  <si>
    <t>3.031</t>
  </si>
  <si>
    <t>3.032</t>
  </si>
  <si>
    <t>3.033</t>
  </si>
  <si>
    <t>3.036</t>
  </si>
  <si>
    <t>3.038</t>
  </si>
  <si>
    <t>3.040</t>
  </si>
  <si>
    <t>4.001</t>
  </si>
  <si>
    <t>4.002</t>
  </si>
  <si>
    <t>4.003</t>
  </si>
  <si>
    <t>4.004</t>
  </si>
  <si>
    <t>4.005</t>
  </si>
  <si>
    <t>4.006</t>
  </si>
  <si>
    <t>4.007</t>
  </si>
  <si>
    <t>4.008</t>
  </si>
  <si>
    <t>4.009</t>
  </si>
  <si>
    <t>4.010</t>
  </si>
  <si>
    <t>4.011</t>
  </si>
  <si>
    <t>4.012</t>
  </si>
  <si>
    <t>4.013</t>
  </si>
  <si>
    <t>4.014</t>
  </si>
  <si>
    <t>4.015</t>
  </si>
  <si>
    <t>4.016</t>
  </si>
  <si>
    <t>4.017</t>
  </si>
  <si>
    <t>4.018</t>
  </si>
  <si>
    <t>4.019</t>
  </si>
  <si>
    <t>4.020</t>
  </si>
  <si>
    <t>4.021</t>
  </si>
  <si>
    <t>4.022</t>
  </si>
  <si>
    <t>5.001</t>
  </si>
  <si>
    <t>5.003</t>
  </si>
  <si>
    <t>5.005</t>
  </si>
  <si>
    <t>5.006</t>
  </si>
  <si>
    <t>5.007</t>
  </si>
  <si>
    <t>5.008</t>
  </si>
  <si>
    <t>6.001</t>
  </si>
  <si>
    <t>6.002</t>
  </si>
  <si>
    <t>6.003</t>
  </si>
  <si>
    <t>6.004</t>
  </si>
  <si>
    <t>6.005</t>
  </si>
  <si>
    <t>6.006</t>
  </si>
  <si>
    <t>6.007</t>
  </si>
  <si>
    <t>6.008</t>
  </si>
  <si>
    <t>6.009</t>
  </si>
  <si>
    <t>6.010</t>
  </si>
  <si>
    <t>6.011</t>
  </si>
  <si>
    <t>6.012</t>
  </si>
  <si>
    <t>6.013</t>
  </si>
  <si>
    <t>6.014</t>
  </si>
  <si>
    <t>6.015</t>
  </si>
  <si>
    <t>6.016</t>
  </si>
  <si>
    <t>6.017</t>
  </si>
  <si>
    <t>6.018</t>
  </si>
  <si>
    <t>14.001</t>
  </si>
  <si>
    <t>14.002</t>
  </si>
  <si>
    <t>14.003</t>
  </si>
  <si>
    <t>14.004</t>
  </si>
  <si>
    <t>14.005</t>
  </si>
  <si>
    <t>14.006</t>
  </si>
  <si>
    <t>14.007</t>
  </si>
  <si>
    <t>14.008</t>
  </si>
  <si>
    <t>Иммуноферментный анализ для определения иммуноглобулинов IgG  и IgA к возбудителям лептоспироза</t>
  </si>
  <si>
    <t>Иммуноферментный анализ для выявления антител классов М и G к возбудителям иксодовых клещевых боррелиозов (болезнь Лайма)</t>
  </si>
  <si>
    <t>Иммуноферментный анализ для обнаружения иммуноглобулинов классов М и G к возбудителям моноцитарного эрлихиоза</t>
  </si>
  <si>
    <t>Иммуноферментный анализ для выявления  иммуноглобулинов класса М к вирусу лихорадки Западного Нила</t>
  </si>
  <si>
    <t>Иммуноферментный анализ для выявления  иммуноглобулинов класса  G к вирусу лихорадки Западного Нила</t>
  </si>
  <si>
    <t>Серологические исследования. РНГА с диагностикумом эритроцитарным туляремийным  антигенным жидким. Туляремия</t>
  </si>
  <si>
    <t>Серологические исследования. РНГА с диагностикумом эритроцитарным псевдотуберкулезным антигенным. Псевдотуберкулез</t>
  </si>
  <si>
    <t>Серологические исследования. РНГА с диагностикумами эритроцитарными кишечноиерсиниозными антигенными. Кишечный иерсиниоз О3, О9</t>
  </si>
  <si>
    <t>Серологические исследования. Реакция макроагглютинации лептоспир на стекле лептоспир (слайд-агглютинация.) Лептоспироз</t>
  </si>
  <si>
    <t>Серологические исследования. Реакция агглютинации на бруцеллез (реакция Райта и Хеддльсона)</t>
  </si>
  <si>
    <t>Контроль диагностической питательной среды для возбудителя холеры Основной раствор пептона (ОРП)</t>
  </si>
  <si>
    <t>Контроль диагностической питательной среды для возбудителя холеры ПУС</t>
  </si>
  <si>
    <t>Определение зараженности семян зернобобовых культур, мукомольных изделий, сухофруктов, лекарственного сырья насекомыми и клещами</t>
  </si>
  <si>
    <t>Измерение гамма-излучения в одной точке</t>
  </si>
  <si>
    <t>Измерение параметров микроклимата-1 рабочее место или 1 точка измерения</t>
  </si>
  <si>
    <t>Измерение шума (постоянный)-1 рабочее место или 1 точка измерения</t>
  </si>
  <si>
    <t>Определение хлорид-иона и хлористого натрия в поваренной соли титриметрическим методом</t>
  </si>
  <si>
    <t>7.1.050</t>
  </si>
  <si>
    <t>11.3.015</t>
  </si>
  <si>
    <t>15.002</t>
  </si>
  <si>
    <t>Энтомологическое обследование территории с проведением учета численности клещей методом "на флаг"</t>
  </si>
  <si>
    <t>15.003</t>
  </si>
  <si>
    <t xml:space="preserve">Энтомологическое обследование территории с целью контроля эффективности акарицидной обработки </t>
  </si>
  <si>
    <t>Определение показателя эффективности выведения восков/воскоподобных веществ при вымораживании ("Холодный тест") визуальным методом</t>
  </si>
  <si>
    <t>Определение йода в пищевых продуктах и БАД вольтамперометрическим методом</t>
  </si>
  <si>
    <t>Определение сорбиновой кислоты в пищевых продуктах фотометрическим методом</t>
  </si>
  <si>
    <t>Определение бензойной кислоты в пищевых продуктах фотометрическим методом</t>
  </si>
  <si>
    <t>Определение кислотности в пищевых продуктах титриметрическим методом</t>
  </si>
  <si>
    <t>Определение диоксида серы в пищевых продуктах титриметрическим методом</t>
  </si>
  <si>
    <t>Определение металломагнитной примеси в пищевых продуктах гравиметрическим методом</t>
  </si>
  <si>
    <t>Определение посторонних примесей в пищевых продуктах визуальным методом</t>
  </si>
  <si>
    <t>Определение рН в пищевых продуктах потенциометрическим методом</t>
  </si>
  <si>
    <t>Определение зольности  в пищевых продуктах гравиметрическим методом</t>
  </si>
  <si>
    <t>Определение крахмала в мясных продуктах титриметрическим методом</t>
  </si>
  <si>
    <t>Определение нитритов в мясных продуктах фотометрическим методом</t>
  </si>
  <si>
    <t>Определение массы яиц гравиметрическим методом</t>
  </si>
  <si>
    <t>Определение полноты вложения наполнителя в кулинарные изделия титриметрическим методом</t>
  </si>
  <si>
    <t>Определение степени термического окисления фритюрного жира рефрактометрическим методом</t>
  </si>
  <si>
    <t xml:space="preserve">Определение калорийности суточных рационов </t>
  </si>
  <si>
    <t>Определение нежировых примесей в маслах растительных гравиметрическим методом</t>
  </si>
  <si>
    <t>Определение йодного числа в маслах растительных титриметрическим методом</t>
  </si>
  <si>
    <t>Определение перекисного числа в маслах растительных и жирах животных топленых титриметрическим методом</t>
  </si>
  <si>
    <t>Определение консервантов (бензойной или сорбиновой кислот) в маргарине, жирах для кулинарии фотометрическим методом</t>
  </si>
  <si>
    <t>Определение неомыляемых веществ в маслах растительных титриметрическим методом</t>
  </si>
  <si>
    <t>Определение отсутствия (наличия) мыла в маслах растительных титриметрическим методом</t>
  </si>
  <si>
    <t>Определение стойкости эмульсии в майонезах</t>
  </si>
  <si>
    <t>Определение массовой доли яичных продуктов в пересчете на сухой желток в майонезах</t>
  </si>
  <si>
    <t>Определение щелочности в водке титриметрическим методом</t>
  </si>
  <si>
    <t>Определение сахара в алкогольной продукции титриметрическим методом</t>
  </si>
  <si>
    <t>Определение летучих кислот в вине титриметрическим методом</t>
  </si>
  <si>
    <t>Определение танина в чае титриметрическим методом</t>
  </si>
  <si>
    <t>Определение кофеина в кофе продуктах фотометрическим методом</t>
  </si>
  <si>
    <t>Определение диоксида серы в алкогольной продукции титриметрическим методом</t>
  </si>
  <si>
    <t>Определение кислотности в пиве и алкогольной продукции титриметрическим методом</t>
  </si>
  <si>
    <t>1.18.049</t>
  </si>
  <si>
    <t>1.18.050</t>
  </si>
  <si>
    <t>1.18.051</t>
  </si>
  <si>
    <t>Идентификация  стафилококков в клиническом материале</t>
  </si>
  <si>
    <t>Идентификация стрептококков в клиническом материале</t>
  </si>
  <si>
    <t>Идентификация   энтеробактерий в клиническом материале</t>
  </si>
  <si>
    <t>Идентификация неферментирующих микроорганизмов в клиническом материале</t>
  </si>
  <si>
    <t>Идентификация гемофилов клинического материала</t>
  </si>
  <si>
    <t>Микробиологические исследования клинического материала на дифтерию (без идентификации возбудителя)</t>
  </si>
  <si>
    <t>Микробиологические исследования клинического материала на дифтерию (с идентификацией возбудителя)</t>
  </si>
  <si>
    <t>Микробиологические исследования клинического материала на коклюш и паракоклюш ( с положительным результатом)</t>
  </si>
  <si>
    <t>Микробиологические исследования клинического материала на коклюш и паракоклюш ( с отрицательнымм результатом)</t>
  </si>
  <si>
    <t>Микробиологические исследования клинического материала на кишечный дисбактериоз</t>
  </si>
  <si>
    <t>Микробиологические исследования клинического материала на менингококк (без идентификации возбудителя)</t>
  </si>
  <si>
    <t>Микробиологические исследования клинического материала на менингококк (с идентификацией возбудителя)</t>
  </si>
  <si>
    <t>Микробиологические исследования клинического материала  на стафилококк и стрептококк (без идентификации возбудителя)</t>
  </si>
  <si>
    <t>Микробиологические исследования клинического материала на стафилококк и стрептококк (с идентификацией возбудителя)</t>
  </si>
  <si>
    <t>Микробиологические исследования выявления CI/ botulinum в клиническом материале (бактериологический метод)</t>
  </si>
  <si>
    <t>Иммуноферментный анализ для обнаружения иммуноглобулинов классов М и G к возбудителям анаплазмоза</t>
  </si>
  <si>
    <t>Серологические исследования клинического материала методом РТГА на 1 тип вируса гриппа</t>
  </si>
  <si>
    <t>Измерение радона в воздушной среде жилых помещениях и промышленных предприятий</t>
  </si>
  <si>
    <t>Измерение индивидуальной дозы облучения</t>
  </si>
  <si>
    <t>Параметры световой среды:</t>
  </si>
  <si>
    <t>Параметры световой среды (измерение пульсации )- 1 рабочее место или 1 точка измерения</t>
  </si>
  <si>
    <t>Параметры световой среды (измерение комбинированной и общей освещенности)- 1 рабочее место или 1 точка измерения</t>
  </si>
  <si>
    <t>Измерение уровня ЭМИ на рабочем месте пользователя ПЭВМ</t>
  </si>
  <si>
    <t>Оценка риска здоровью населения при воздействии химических веществ, загрязняющих окружающую среду на этапе "оценка экспозиции"(на 1 вещество)</t>
  </si>
  <si>
    <t>Оценка риска здоровью населения при воздействии химических веществ, загрязняющих окружающую среду на этапе "характеристика риска"(на 1 вещество)</t>
  </si>
  <si>
    <t>Наименование
услуги (работы)</t>
  </si>
  <si>
    <t>Бытовая дезинсекция объектов площадью до 200 кв.м. (за 100 кв.м.)</t>
  </si>
  <si>
    <t>12.012</t>
  </si>
  <si>
    <t>Оформление, выдача  и учет личных медицинских книжек</t>
  </si>
  <si>
    <t>2.033</t>
  </si>
  <si>
    <t>2.034</t>
  </si>
  <si>
    <t>6.001.1</t>
  </si>
  <si>
    <t>Параметры световой среды (измерение искусственной освещенности)- 1 рабочее место или 1 точка измерения</t>
  </si>
  <si>
    <t>6.001.2</t>
  </si>
  <si>
    <t>Параметры световой среды (измерение КЕО)- 1 рабочее место или 1 точка измерения</t>
  </si>
  <si>
    <t>6.001.3</t>
  </si>
  <si>
    <t>6.001.4</t>
  </si>
  <si>
    <t>Микробиологические исследования пищевых продуктов  на бактерии группы кишечной палочки (колиформы)</t>
  </si>
  <si>
    <t>Микробиологические исследования пищевых продуктов на КМАФАнМ</t>
  </si>
  <si>
    <t>Микробиологические исследования  пищевых продуктов на S aureus</t>
  </si>
  <si>
    <t>Микробиологические исследования  пищевых продуктов на бактерии рода  Proteus</t>
  </si>
  <si>
    <t xml:space="preserve">Микробиологические исследования пищевых продуктов на дрожжевые и плесневые грибы </t>
  </si>
  <si>
    <t>Микробиологические исследования пищевых продуктов на E coli</t>
  </si>
  <si>
    <t>Определение остаточных количеств антибиотиков в молоке с использование Дельвотестов</t>
  </si>
  <si>
    <t>Микробиологические исследования испражнений и других материалов на шигеллы и сальмонеллы и УП микрофлору (без идентификации возбудителя)</t>
  </si>
  <si>
    <t>Микробиологические исследования испражнений и других материалов на шигеллы и сальмонеллы и УП микрофлору (с  идентификацией возбудителя)</t>
  </si>
  <si>
    <t>Микробиологические исследования крови на гемокультуру (без идентификации возбудителя)</t>
  </si>
  <si>
    <t>Микробиологические исследования крови на гемокультуру  (с идентификацией возбудителя)</t>
  </si>
  <si>
    <t>Микробиологические исследования клинического материала на микрофлору</t>
  </si>
  <si>
    <t>Микробиологические исследования крови на стерильность (без идентификации возбудителя)</t>
  </si>
  <si>
    <t>Микробиологические исследования выделенных культур на чувствительность к антибиотикам на 10 дисков</t>
  </si>
  <si>
    <t xml:space="preserve">Контроль диагностических питательных сред  для идентификации возбудителей кишечных и капельных инфекций </t>
  </si>
  <si>
    <t>9.7.001</t>
  </si>
  <si>
    <t>9.7.002</t>
  </si>
  <si>
    <t>9.7.003</t>
  </si>
  <si>
    <t>9.8.001</t>
  </si>
  <si>
    <t>9.8.002</t>
  </si>
  <si>
    <t>9.8.003</t>
  </si>
  <si>
    <t>9.8.004</t>
  </si>
  <si>
    <t>9.8.005</t>
  </si>
  <si>
    <t>9.8.006</t>
  </si>
  <si>
    <t>9.8.007</t>
  </si>
  <si>
    <t>9.9.001</t>
  </si>
  <si>
    <t>9.9.002</t>
  </si>
  <si>
    <t>9.9.003</t>
  </si>
  <si>
    <t>9.9.004</t>
  </si>
  <si>
    <t>9.9.005</t>
  </si>
  <si>
    <t>9.9.006</t>
  </si>
  <si>
    <t>4.023</t>
  </si>
  <si>
    <t>4.024</t>
  </si>
  <si>
    <t>4.025</t>
  </si>
  <si>
    <t>10.4.005</t>
  </si>
  <si>
    <t>Микробиологические исследования полуконсервов пастеризованных из рыбы в стеклянной таре  (группа Д)</t>
  </si>
  <si>
    <t>Микробиологические исследования консервов рыбных в стеклянной алюминиевой, жестяной таре, консервов из печени рыб, нерыбных объектов морского промысла  (группа А)</t>
  </si>
  <si>
    <t xml:space="preserve">Микробиологические исследования молока стерилизованного сгущеного </t>
  </si>
  <si>
    <t xml:space="preserve">Микробиологические исследования консервов пастеризованных из говядины, свинины, конины натуральных, в том числе с крупяными и растительными гарнирами (группа А), консервов из субпродуктов, консервов из мяса птицы, в том числе с крупяными и растительными гарнирами </t>
  </si>
  <si>
    <t>Микробиологические исследования консервов пастеризованных из говядины, свинины, ветчины любительской (группа Д), консервов из мяса птицы</t>
  </si>
  <si>
    <t xml:space="preserve">Микробиологические исследования шпика свиного охлажденного замороженного несоленого </t>
  </si>
  <si>
    <t>Микробиологические исследования спредов растительно-сливочных  с массовой долей жира 60% и более,  продуктов из шпика свиного, грудинки свиной, соленых, копченых, копчено-запеченых</t>
  </si>
  <si>
    <t>Микробиологические исследования кремов на топленых маслах, смесей топленых растительно-сливочных</t>
  </si>
  <si>
    <t>Микробиологические исследования жиров специального назначения (кулинарные, кондитерские хлебопекарные, заменители молочного жира, заменители какао-масла и т.п.)</t>
  </si>
  <si>
    <t>Микробиологические исследования концентрированных соков из овощей, концентрированных морсов, концентрированного овощного пюре консервированное (за исключением томатных соков и пюре)</t>
  </si>
  <si>
    <t>Микробиологические исследования концентрированные соков из фруктов, концентрированных морсов, концентрированного фруктового пюре</t>
  </si>
  <si>
    <t>Микробиологические исследования соков из фруктов, овощей, морсов, нектаров, сокосодержащих напитков консервированных и газированных с использованием углекислоты  с РН 3,8 и ниже</t>
  </si>
  <si>
    <t>Микробиологические исследования чая, кофе (в т.ч. растворимого)</t>
  </si>
  <si>
    <t xml:space="preserve">Микробиологические исследования орехов всех видов </t>
  </si>
  <si>
    <t xml:space="preserve">Микробиологические исследования овощей, фруктов квашеных, соленых, моченых для непосредственного употребления </t>
  </si>
  <si>
    <t>Микробиологические исследования десертов овощных и фруктовых тепловой сушки</t>
  </si>
  <si>
    <t>Микробиологические исследования чеснока поршкообразного, овощей сушеных небланшированных перед сушкой</t>
  </si>
  <si>
    <t>Микробиологические исследования пищевкусовых приправ готовых , в том числе и жидких (хрен, горчица, соусы)</t>
  </si>
  <si>
    <t>11.3.001</t>
  </si>
  <si>
    <t>11.3.002</t>
  </si>
  <si>
    <t>11.3.003</t>
  </si>
  <si>
    <t>11.3.004</t>
  </si>
  <si>
    <t>11.3.005</t>
  </si>
  <si>
    <t>11.3.006</t>
  </si>
  <si>
    <t>11.3.007</t>
  </si>
  <si>
    <t>11.3.008</t>
  </si>
  <si>
    <t>11.3.009</t>
  </si>
  <si>
    <t>11.3.010</t>
  </si>
  <si>
    <t>11.3.011</t>
  </si>
  <si>
    <t>11.3.012</t>
  </si>
  <si>
    <t>11.3.013</t>
  </si>
  <si>
    <t>11.3.014</t>
  </si>
  <si>
    <t>12. Дезинфекционные и дератизационные услуги</t>
  </si>
  <si>
    <t xml:space="preserve">13. Профессиональная гигиеническая подготовка </t>
  </si>
  <si>
    <t>14. Контроль за эффективностью работы стерилизующего оборудования</t>
  </si>
  <si>
    <t>Определение массовой доли йода в пищевых продуктах и сырье титриметрическим методом</t>
  </si>
  <si>
    <t>Определение чистоты спирта</t>
  </si>
  <si>
    <t>7.3 Вода водоемов и очищенных сточных вод</t>
  </si>
  <si>
    <t>5.009</t>
  </si>
  <si>
    <t>Проведение гамма-съёмки территории площадью до 1 га (за 1 га)</t>
  </si>
  <si>
    <t>5.010</t>
  </si>
  <si>
    <t>Проведение гамма-съёмки территории площадью от 1 до 5 га (за 1 га)</t>
  </si>
  <si>
    <t>5.011</t>
  </si>
  <si>
    <t>Проведение гамма-съёмки территории площадью свыше 5 га (за 1 га)</t>
  </si>
  <si>
    <t>5.012</t>
  </si>
  <si>
    <t>Микробиологические исследования мяса сырого, мясо птицы, полуфабрикатов из мяса и мяса птицы методом измерения импеданса</t>
  </si>
  <si>
    <t>Микробиологические исследования готовых мясопродуктов, колбасных изделий, консервированных продуктов методом измерения импеданса</t>
  </si>
  <si>
    <t>Микробиологические исследования рыбной продукции (свежая, соленая, копченая) методом измерения импеданса</t>
  </si>
  <si>
    <t>Микробиологические исследования кулинарных изделий из рыбы (икра рыбная) методом измерения импеданса</t>
  </si>
  <si>
    <t>Микробиологические исследования молока и молочных продуктов и мороженного методом измерения импеданса</t>
  </si>
  <si>
    <t>Микробиологические исследования кисломолочных продуктов методом измерения импеданса</t>
  </si>
  <si>
    <t>Микробиологические исследования продукции для детей методом измерения импеданса. Продукция ДМК.</t>
  </si>
  <si>
    <t>Микробиологические исследования продукции для детей методом измерения импеданса. Детские сухие смеси.</t>
  </si>
  <si>
    <t>Микробиологические исследования мукомольно-крупяных изделий методом измерения импеданса.</t>
  </si>
  <si>
    <t>Микробиологические исследования плодоовощной продукции методом измерения импеданса.</t>
  </si>
  <si>
    <t>Микробиологические исследования кремовых кондитерских изделий методом измерения импеданса.</t>
  </si>
  <si>
    <t>Микробиологические исследования яйцепродуктов, яиц куриных и перепелиных методом измерения импеданса.</t>
  </si>
  <si>
    <t>Микробиологические исследования изделия из яиц (меланж, яичный порошок и т.п.) методом измерения импеданса.</t>
  </si>
  <si>
    <t>Микробиологические исследования напитков методом измерения импеданса.</t>
  </si>
  <si>
    <t>Микробиологические исследования продукции общепита методом измерения импеданса. Готовые блюда (горячие блюда, рубленная кулинария, салаты и т.п.)</t>
  </si>
  <si>
    <t>Микробиологические исследования напитков (общепит) методом измерения импеданса.</t>
  </si>
  <si>
    <t>Микробиологические исследования других продуктов методом измерения импеданса. (Соевые белки, концентраты, альбуминовые, альбумин пищевой, отруби пшеничные и др.)</t>
  </si>
  <si>
    <t>Микробиологические исследования биологически активных добавок (БАД) методом измерения импеданса.</t>
  </si>
  <si>
    <t>Микробиологические исследования крахмалов методом измерения импеданса.</t>
  </si>
  <si>
    <t>Индентификация энтеробактерий и других грамотрицательных, оксидазо негативных бактерий (Mikro Tax-E)</t>
  </si>
  <si>
    <t>Индентификация наиболее клинически значимых энтеробактерий и других аэробных бактерий при быстрой диагностике (Mikro Tax-IDS)</t>
  </si>
  <si>
    <t>Определение чувствительности бактерий к антибиотикам (Mikro Tax-S)</t>
  </si>
  <si>
    <t>Индентификация неферментирующих грам-отрицательных и некоторых оксидазо-положительных бактерий, неферментирующих глюкозу (Mikro Tax NF)</t>
  </si>
  <si>
    <t>Индентификация клинически значимых видов дрожжей (Mikro Tax-С)</t>
  </si>
  <si>
    <t>7.1.001</t>
  </si>
  <si>
    <t>7.1.002</t>
  </si>
  <si>
    <t>7.1.003</t>
  </si>
  <si>
    <t>7.1.004</t>
  </si>
  <si>
    <t>7.1.005</t>
  </si>
  <si>
    <t>7.1.006</t>
  </si>
  <si>
    <t>7.1.007</t>
  </si>
  <si>
    <t>7.1.008</t>
  </si>
  <si>
    <t>7.1.009</t>
  </si>
  <si>
    <t>7.1.010</t>
  </si>
  <si>
    <t>7.1.011</t>
  </si>
  <si>
    <t>7.1.012</t>
  </si>
  <si>
    <t>7.1.013</t>
  </si>
  <si>
    <t>7.1.014</t>
  </si>
  <si>
    <t>Выявление возбудителей ОРВИ  респираторно-синцитиального, метапневмовируса, вирусов парагриппа 1,2,3,4 типов, коронавирусов, аденовирусов, бокавирусов) методом ПЦР с использованием  набора реагентов «АмплиСенс ОРВИ-скрин-FL»</t>
  </si>
  <si>
    <t xml:space="preserve">Микробиологические исследования водорослей, морской травы замороженной </t>
  </si>
  <si>
    <t>Микробиологические исследования пресервов из двустворчатых моллюсков, вяленой и сушеной продукции из морских беспозвоночных</t>
  </si>
  <si>
    <t xml:space="preserve">Микробиологические исследования икры осетровых,  лососевых и других видов рыб, аналогов икры, в т.ч белковых, пресервов из нерыбных объектов морского промысла </t>
  </si>
  <si>
    <t xml:space="preserve">Микробиологические исследования майонеза на основе рыбных бульонов </t>
  </si>
  <si>
    <t>Микробиологические исследования салатов из рыбы и морепродуктов с заправками</t>
  </si>
  <si>
    <t>Микробиологические исследования супов сухих с рыбой, требующих варки</t>
  </si>
  <si>
    <t xml:space="preserve">Микробиологические исследования рыбы вяленой, сушеной, вяленых и сушеных морских беспозвоночных </t>
  </si>
  <si>
    <t>Микробиологические исследования рыбы соленой  морской  (под вакуумом)</t>
  </si>
  <si>
    <t xml:space="preserve">Микробиологические исследования рыбы соленой морской </t>
  </si>
  <si>
    <t>Микробиологические исследования рыбы соленой речной (под вакуумом)</t>
  </si>
  <si>
    <t>Микробиологические исследования рыбы соленой речной</t>
  </si>
  <si>
    <t>Микробиологические исследования балычных изделий, ассорти рыбного, фарша балычного, рыбы соленой, маринованной, пряной разделанной и неразделанной (в вакуумной упаковке)</t>
  </si>
  <si>
    <t>Микробиологические исследования балычных изделий, ассорти рыбного, фарша балычного, рыбы соленой, маринованной, пряной разделанной и неразделанной</t>
  </si>
  <si>
    <t>Микробиологические исследования рыбной продукции холодного копчения разделанной и неразделанной из морской  рыбы (под вакуумом)</t>
  </si>
  <si>
    <t>Микробиологические исследования рыбной продукции холодного копчения разделанной и неразделанной из морской  рыбы</t>
  </si>
  <si>
    <t>Микробиологические исследования рыбной продукции холодного копчения разделанной и неразделанной из речной рыбы (под вакуумом)</t>
  </si>
  <si>
    <t>Микробиологические исследования рыбной продукции холодного копчения разделанной и неразделанной из речной рыбы</t>
  </si>
  <si>
    <t>Микробиологические исследования рыбной продукции горячего копчения (под вакуумом)</t>
  </si>
  <si>
    <t>Микробиологические исследования рыбной продукции горячего копчения</t>
  </si>
  <si>
    <t xml:space="preserve">Микробиологические исследования пресервов пряного и специального посола </t>
  </si>
  <si>
    <t>Микробиологические исследования пресервов малосоленых пряного и специального посола, в т.ч. с добавлением растительных масел, соусов, гарниров, паст рыбных, в т.ч. из белковой пасты, пресервов из термически обработанной рыбы</t>
  </si>
  <si>
    <t>Микробиологические исследования кулинарных изделий из рыбы с термической обработкой (упакованных под вакуумом), фарша рыбного особой кондиции</t>
  </si>
  <si>
    <t>Микробиологические исследования кулинарных изделий из рыбы с термической обработкой</t>
  </si>
  <si>
    <t>Микробиологические исследования ферментных препаратов молокосодержащих животного происхождения</t>
  </si>
  <si>
    <t>Микробиологические исследования питательных сред</t>
  </si>
  <si>
    <t>Микробиологические исследования сырных соусов, паст, сыров, сырных продуктов сухих, сырных продуктов копченых</t>
  </si>
  <si>
    <t xml:space="preserve">Микробиологические исследования сахара молочного рафинированного, пищевого, концентрата лактулозы </t>
  </si>
  <si>
    <t>Микробиологические исследования белка молочного, казеинов</t>
  </si>
  <si>
    <t>Микробиологические исследования продуктов кисломолочных, обогащенных бифидобактериями</t>
  </si>
  <si>
    <t>Микробиологические исследования продуктов кисломолочных жидких, сметаны  и продуктов из них со сроком годности более 72 часов  с компонентами и без компонентов</t>
  </si>
  <si>
    <t>Микробиологические исследования продуктов кисломолочных жидких, сметаны  и продуктов из них со сроком годности менее 72 часов  с компонентами и без компонентов</t>
  </si>
  <si>
    <t>Микробиологические исследования молока и сливок сырых</t>
  </si>
  <si>
    <t xml:space="preserve">Микробиологические исследования яичных продуктов сублимационной сушки, сухого яичного белка </t>
  </si>
  <si>
    <t>Микробиологические исследования яичных продуктов жидких, замороженных, яичного порошка и меланжа для энтерального питания, сухого меланжа, белка, сухих смесей для омлета</t>
  </si>
  <si>
    <t>Микробиологические исследования колбасных изделий полукопченых  и варено-копченых из мяса птицы</t>
  </si>
  <si>
    <t>Микробиологические исследования полуфабрикатов из мяса птицы натуральных, рубленного мяса птицы механической обвалки, костного остатка субпродуктов и полуфабрикатов из субпродуктов птицы</t>
  </si>
  <si>
    <t>Микробиологические исследования концентратов мясных пищевых сухих</t>
  </si>
  <si>
    <t>Микробиологические исследования готовых быстрозамороженных блюд из мяса и птицы</t>
  </si>
  <si>
    <t>Микробиологические исследования сухого концентрата сыворотки крови</t>
  </si>
  <si>
    <t>Микробиологические исследования альбумина пищевого</t>
  </si>
  <si>
    <t xml:space="preserve">Микробиологические исследования крови пищевой, колбас кровяных, зельца, сальтисона, колбас ливерных </t>
  </si>
  <si>
    <t>Микробиологические исследования напитков, изготовляемых на предприятих общепита</t>
  </si>
  <si>
    <t xml:space="preserve">Микробиологические исследования вареников ленивых, пудингов на пару, яиц отварных </t>
  </si>
  <si>
    <t>Микробиологические исследования супов сладких, в т.ч. и из сушеных овощей и плодов</t>
  </si>
  <si>
    <t>Микробиологические исследования салатов и винегретов из тушеных, вареных, жареных овощей с заправками</t>
  </si>
  <si>
    <t>Микробиологические исследования гамбургеров, чизбургеров</t>
  </si>
  <si>
    <t xml:space="preserve">Микробиологические исследования мучных кондитерских изделий, выработанных предприятиями общепита </t>
  </si>
  <si>
    <t xml:space="preserve">Микробиологические исследования напитков соевых, продуктов белковых соевых, супов, обеденных блюд экструзионной технологии, не требующих варки, сухих смесей крупяных, молочных, мучных </t>
  </si>
  <si>
    <t xml:space="preserve">Микробиологические исследования концентратов сывороточных и альбуминовых </t>
  </si>
  <si>
    <t>Микробиологические исследования казеинатов пищевых, бульонов пищевых сухих</t>
  </si>
  <si>
    <t>Микробиологические исследования гидролизатов, концентратов белка, отрубей пищевых,  пищевых волокон из отрубей, фруктовых выжимок, пектина, агара пищевого, каррагинана, загустителя из камедей, крахмала аминопектинового,  патоки, мальтодекстрина, глюкозо-фруктозного сиропа, сахароспиртов (ксилит,сорбит и.т.п.), аминокислот, киселей плодово-ягодных сухих</t>
  </si>
  <si>
    <t>Микробиологические исследования соусов порошкообразных, муки соевой, соусов кулинарных порошкообразных</t>
  </si>
  <si>
    <t>Микробиологические исследования напитков безалкогольных на подсластителях</t>
  </si>
  <si>
    <t>Экспертиза проектной документации "технологическая часть проекта" по заявлениям граждан, юридических лиц и индивидуальных предпринимателей</t>
  </si>
  <si>
    <t>Экспертиза объекта на соответствие санитарным правилам по результатам обследования по заявлениям граждан, юридических лиц и индивидуальных предпринимателей</t>
  </si>
  <si>
    <t>Измерение шума (непостоянный) - 1 рабочее место или 1 точка измерения</t>
  </si>
  <si>
    <t>Измерение электромагнитных полей: постоянного магнитного поля - 1 рабочее место или 1 точка измерения</t>
  </si>
  <si>
    <t>Измерение электромагнитных полей:ВЧ и УВЧ диапазона - 1 рабочее место или 1 точка измерения</t>
  </si>
  <si>
    <t>Измерение электромагнитных полей: электростатического поля - 1 рабочее место или 1 точка измерения</t>
  </si>
  <si>
    <t>Измерение электромагнитных полей: СВЧ - 1 рабочее место или 1 точка измерения</t>
  </si>
  <si>
    <t>Измерение энергетической освещенности (интенсивность теплового излучения, инфракрасное излучение) - 1 рабочее место или 1 точка измерения</t>
  </si>
  <si>
    <t>Измерение энергетической освещенности (ультрафиолетовое излучение) - 1 рабочее место или 1 точка измерения</t>
  </si>
  <si>
    <t>Измерение аэроионного состава воздуха (концентрация положительно и отрицательно заряженных ионов, коэффициента униполярности)  - 1 рабочее место или 1 точка измерения</t>
  </si>
  <si>
    <t>Измерение уровня лазерного излучения</t>
  </si>
  <si>
    <t>Измерение инфразвука— 1 рабочее место или 1 точка измерения</t>
  </si>
  <si>
    <t>Измерение ультразвука — 1 рабочее место или 1 точка измерения</t>
  </si>
  <si>
    <t>Измерение электромагнитных полей: электрического поля промышленной частоты (50 Гц) - 1 рабочее место или 1 точка измерения</t>
  </si>
  <si>
    <t>Измерение электромагнитных полей: магнитного поля промышленной частоты (50 Гц) - 1 рабочее место или 1 точка измерения</t>
  </si>
  <si>
    <t>Измерение вибрации общей, локальной  - 1 рабочее место или 1 точка измерения</t>
  </si>
  <si>
    <t>12.001</t>
  </si>
  <si>
    <t>Дезинфекция шахтных колодцев</t>
  </si>
  <si>
    <t>Дезинфекция в домашнем очаге</t>
  </si>
  <si>
    <t>Дезинфекция квартиры после летального исхода</t>
  </si>
  <si>
    <t>Дезинфекция очага в организованном коллективе</t>
  </si>
  <si>
    <t>Дезинсекция мух (на 100 кв.м.)</t>
  </si>
  <si>
    <t>Дезинсекция комаров и блох ( на 1 кв.м.)</t>
  </si>
  <si>
    <t>Дезинсекция клопов ( на 1 кв.м.)</t>
  </si>
  <si>
    <t>12.002</t>
  </si>
  <si>
    <t>12.003</t>
  </si>
  <si>
    <t>12.004</t>
  </si>
  <si>
    <t>12.005</t>
  </si>
  <si>
    <t>12.006</t>
  </si>
  <si>
    <t>12.007</t>
  </si>
  <si>
    <t>12.008</t>
  </si>
  <si>
    <t>12.009</t>
  </si>
  <si>
    <t>Бытовая дезинсекция объектов площадью свыше 200 кв.м. (за 100 кв.м.)</t>
  </si>
  <si>
    <t>Дератизация помещения площадью свыше  200 кв.м. (за 100 кв.м.)</t>
  </si>
  <si>
    <t>Дератизация помещения площадью  менее  200 кв.м. (за 100 кв.м.)</t>
  </si>
  <si>
    <t>12.010</t>
  </si>
  <si>
    <t>12.011</t>
  </si>
  <si>
    <t>Подтверждение прохождения профессиональной гигиенической подготовки во вновь оформляемые бланки ЛМК с голографированием</t>
  </si>
  <si>
    <t>13.001</t>
  </si>
  <si>
    <t>13.002</t>
  </si>
  <si>
    <t>13.003</t>
  </si>
  <si>
    <t>Оценка риска здоровью населения при воздействии химических веществ, загрязняющих окружающую среду на этапе "идентификация опасности"(на 1 вещество)</t>
  </si>
  <si>
    <t>Оценка риска здоровью населения при воздействии химических веществ, загрязняющих окружающую среду на этапе "доза-ответ"(на 1 вещество)</t>
  </si>
  <si>
    <t>2.035</t>
  </si>
  <si>
    <t>Иммуноферментный анализ для выявления иммуноглобулинов класса G к возбудителю бруцеллеза</t>
  </si>
  <si>
    <t>2.036</t>
  </si>
  <si>
    <t>2.038</t>
  </si>
  <si>
    <t>2.039</t>
  </si>
  <si>
    <t>2.040</t>
  </si>
  <si>
    <t>Серологические исследования. РНГА с диагностикумом эритроцитарным сыпнотифозным. Сыпной тиф</t>
  </si>
  <si>
    <t>2.041</t>
  </si>
  <si>
    <t xml:space="preserve">Иммуноферментный анализ для определения иммуноглобулинов класса М к  вирусу Крымско-Конго геморрагической лихорадки </t>
  </si>
  <si>
    <t>2.042</t>
  </si>
  <si>
    <t xml:space="preserve">Иммуноферментный анализ для определения иммуноглобулинов класса G к  вирусу Крымско-Конго геморрагической лихорадки </t>
  </si>
  <si>
    <t>2.043</t>
  </si>
  <si>
    <t>1.21.001</t>
  </si>
  <si>
    <t>Определение общего числа бактерий в таре  для упаковки лекарственных средств</t>
  </si>
  <si>
    <t>1.21.002</t>
  </si>
  <si>
    <t>Определение энтеробактерий в таре  для упаковки лекарственных средств</t>
  </si>
  <si>
    <t>1.21.003</t>
  </si>
  <si>
    <t>Выявление дрожжевых и плесневых грибов в таре  для упаковки лекарственных средств</t>
  </si>
  <si>
    <t>12.013</t>
  </si>
  <si>
    <t>Дезинфекция водопроводных сооружений (1 куб.м.)</t>
  </si>
  <si>
    <t>7.1.047</t>
  </si>
  <si>
    <t>2.047</t>
  </si>
  <si>
    <t>2.048</t>
  </si>
  <si>
    <t>2.049</t>
  </si>
  <si>
    <t>Иммуноферментный анализ для выявления антител класса IgМ к возбудителям иксодовых клещевых боррелиозов (болезнь Лайма)</t>
  </si>
  <si>
    <t>Иммуноферментный анализ для выявления антител класса IgG к возбудителям иксодовых клещевых боррелиозов (болезнь Лайма)</t>
  </si>
  <si>
    <t>Иммуноферментный анализ для определния антител класса IgМ к антигенам вируса Денге</t>
  </si>
  <si>
    <t>Иммуноферментный анализ для определния антител класса IgG к антигенам вируса Денге</t>
  </si>
  <si>
    <t>Иммуноферментный анализ для определения антител IgG к Coxiella burnetii (Ку-лихорадка)</t>
  </si>
  <si>
    <t>Иммуноферментный анализ для определения антител IgМ к Coxiella burnetii (Ку-лихорадка)</t>
  </si>
  <si>
    <t>Иммуноферментный анализ для определения антител класса IgМ к возбудителям псевдотуберкулеза, иерсиниоза</t>
  </si>
  <si>
    <t>Иммуноферментный анализ для определения антител класса IgG к  возбудителям псевдотуберкулеза, иерсиниоза</t>
  </si>
  <si>
    <t>2.045</t>
  </si>
  <si>
    <t>2.046</t>
  </si>
  <si>
    <t>Измерение плотности потока радона (ППР) с поверхности грунта</t>
  </si>
  <si>
    <t>9.9.007</t>
  </si>
  <si>
    <t>Определение соединений фосфора в рыбе, нерыбных объектах и продукции из них  фотоколориметрическим методом</t>
  </si>
  <si>
    <t>9.9.008</t>
  </si>
  <si>
    <t>Определение соединений полифосфатов в рыбе, нерыбных объектах и продукции из них  фотоколориметрическим методом</t>
  </si>
  <si>
    <t>Определение картофельной болезни в хлебопекарном сырье и готовой продукции визуальным методом</t>
  </si>
  <si>
    <t>7.1.048</t>
  </si>
  <si>
    <t>7.1.049</t>
  </si>
  <si>
    <t>12.014</t>
  </si>
  <si>
    <t>Обработка надворной санитарной установки</t>
  </si>
  <si>
    <t>Проведение товароведческой экспертизы</t>
  </si>
  <si>
    <t>1.18.027</t>
  </si>
  <si>
    <t>1.18.028</t>
  </si>
  <si>
    <t>1.18.029</t>
  </si>
  <si>
    <t>1.18.030</t>
  </si>
  <si>
    <t>1.18.031</t>
  </si>
  <si>
    <t>1.18.032</t>
  </si>
  <si>
    <t>1.18.033</t>
  </si>
  <si>
    <t>1.18.034</t>
  </si>
  <si>
    <t>1.18.035</t>
  </si>
  <si>
    <t>1.18.036</t>
  </si>
  <si>
    <t>1.18.037</t>
  </si>
  <si>
    <t>1.18.038</t>
  </si>
  <si>
    <t>1.18.039</t>
  </si>
  <si>
    <t>1.18.040</t>
  </si>
  <si>
    <t>1.18.041</t>
  </si>
  <si>
    <t>1.18.042</t>
  </si>
  <si>
    <t>1.18.043</t>
  </si>
  <si>
    <t>1.18.044</t>
  </si>
  <si>
    <t>1.18.045</t>
  </si>
  <si>
    <t>1.18.046</t>
  </si>
  <si>
    <t>1.18.047</t>
  </si>
  <si>
    <t>1.18.048</t>
  </si>
  <si>
    <t>ПРЕЙСКУРАНТ</t>
  </si>
  <si>
    <t>1.     Расчет платных услуг произведен в соответствии с Приказом Федеральной службы по надзору в сфере защиты прав потребителей и благополучия человека от 13.10.2010г. №459 «Об утверждении порядка определения платы для физических и юридических лиц за услуги (работы), относящиеся к основным видам деятельности федерального бюджетного учреждения, находящегося в ведении Роспотребнадзора, оказываемые им сверх установленного государственного задания».</t>
  </si>
  <si>
    <t>7.1.051</t>
  </si>
  <si>
    <t>7.1.052</t>
  </si>
  <si>
    <t>7.1.053</t>
  </si>
  <si>
    <t>7.1.054</t>
  </si>
  <si>
    <t>7.1.055</t>
  </si>
  <si>
    <t>7.1.056</t>
  </si>
  <si>
    <t>7.1.057</t>
  </si>
  <si>
    <t>7.3.025</t>
  </si>
  <si>
    <t>7.3.026</t>
  </si>
  <si>
    <t>7.3.027</t>
  </si>
  <si>
    <t>7.6.001</t>
  </si>
  <si>
    <t>7.6.002</t>
  </si>
  <si>
    <t>7.6.003</t>
  </si>
  <si>
    <t>7.6.004</t>
  </si>
  <si>
    <t>7.6.005</t>
  </si>
  <si>
    <t>7.6.006</t>
  </si>
  <si>
    <t>7.6.007</t>
  </si>
  <si>
    <t>7.6.008</t>
  </si>
  <si>
    <t>7.6.009</t>
  </si>
  <si>
    <t>15.004</t>
  </si>
  <si>
    <t xml:space="preserve">Отлов мелких млекопитающих и проведение контроля эффективности дератизационных мероприятий на объектах и в природных стациях (при экспозиции 100 ловушко-ночей) </t>
  </si>
  <si>
    <t>15.005</t>
  </si>
  <si>
    <t xml:space="preserve">Оценка заселенности комарами в природных стациях и на объектах </t>
  </si>
  <si>
    <t>Исследование проб воды на суммарную альфа- и бетта- радиоактивность на радиометре УМФ-2000</t>
  </si>
  <si>
    <t>Исследование 1 мазка на радиоактивную загрязненность</t>
  </si>
  <si>
    <t>Микробиологические исследование пищевых продуктов    на Ps aeruginosa</t>
  </si>
  <si>
    <t>Микробиологические исследование пищевых продуктов   на энтерококки</t>
  </si>
  <si>
    <t>Микробиологическое исследование пищевых продуктов на  V parahaemoliticus</t>
  </si>
  <si>
    <t>Микробиологическое исследование пищевых продуктов на  бифидобактерии</t>
  </si>
  <si>
    <t>Микробиологические исследования салатов из рыбы и морепродуктов без заправки, рыбы соленой, рубленой, паштетов, пасты, масла селедочного, крилевого и.т.п.</t>
  </si>
  <si>
    <t>Микробиологическое исследование воды на общие колиформные и термортолерантные  бактерии (бродильным методом)</t>
  </si>
  <si>
    <t>Микробиологическое исследование воды на общие  колиформные и термотолирантные бактерии (мембранным методом)</t>
  </si>
  <si>
    <t>Микробиологическое исследование воды на ОМЧ</t>
  </si>
  <si>
    <t>Микробиологическое исследование воды на коли- фаги ( с обогащением)</t>
  </si>
  <si>
    <t>Микробиологическое исследование воды на коли- фаги (без обогащения)</t>
  </si>
  <si>
    <t>Микробиологическое исследование воды на патогенную флору  с отрицательным результатом</t>
  </si>
  <si>
    <t>Микробиологическое исследование воды на патогенную флору  с положительным результатом</t>
  </si>
  <si>
    <t>Микробиологическое исследование воды на сульфидредуцирующие клостридии (СРК) ( с отрицательным результатом)</t>
  </si>
  <si>
    <t>Микробиологическое исследование воды на сульфидредуцирующие клостридии (СРК) ( с положительным результатом)</t>
  </si>
  <si>
    <t>Микробиологическое исследование воды на S. aureus</t>
  </si>
  <si>
    <t>Микробиологическое исследование воды на Ps. Аeruginosa</t>
  </si>
  <si>
    <t>Микробиологическое исследование воды централизованного и децентрализованного водоснабжения без колифагов, СРК и патогенной флоры</t>
  </si>
  <si>
    <t>Микробиологическое исследование воды поверхностных водоемов и сточной воды без колифагов</t>
  </si>
  <si>
    <t>Микробиологическое исследование воды плавательных бассейнов (без Ps. Aeroginosa)</t>
  </si>
  <si>
    <t>Микробиологическое исследование почвы  на титр БГКП</t>
  </si>
  <si>
    <t>Микробиологическое исследование почвы  на энтерококки</t>
  </si>
  <si>
    <t xml:space="preserve">Микробиологическое исследование почвы  на патогенные микроорганизмы </t>
  </si>
  <si>
    <t xml:space="preserve">Микробиологическое исследование почвы  </t>
  </si>
  <si>
    <t>Микробиологическое исследование лечебной грязи на титр ЛКП</t>
  </si>
  <si>
    <t>Микробиологическое исследование лечебной  грязи на энтерококки</t>
  </si>
  <si>
    <t>Микробиологическое исследование лечебной грязи на ОМЧ</t>
  </si>
  <si>
    <t>Микробиологическое исследование лечебной грязи на золотистый стафилококк</t>
  </si>
  <si>
    <t>Микробиологическое исследование лечебной грязи на Ps aeruginosa</t>
  </si>
  <si>
    <t>Микробиологическое исследование лечебной грязи на титр клостридии</t>
  </si>
  <si>
    <t>Микробиологическое исследование лечебной грязи</t>
  </si>
  <si>
    <t xml:space="preserve">Микробиологическое исследование парфюмерно-косметической продукции на  дрожжевые и плесневые грибы </t>
  </si>
  <si>
    <t>Микробиологическое исследование парфюмерно-косметической продукции на  Ps aeruginosa</t>
  </si>
  <si>
    <t>Микробиологическое исследование парфюмерно-косметической продукции на  E.coli</t>
  </si>
  <si>
    <t>Микробиологическое исследование парфюмерно-косметической продукции на  КМАФАнМ</t>
  </si>
  <si>
    <t xml:space="preserve">Микробиологическое исследование парфюмерно-косметической продукции на  бактерии семейства Enterobacteriaceae </t>
  </si>
  <si>
    <t>Микробиологическое исследование парфюмерно-косметической продукции на  золотистый стафилококк</t>
  </si>
  <si>
    <t xml:space="preserve">Микробиологическое исследование парфюмерно-косметической продукции </t>
  </si>
  <si>
    <t>Микробиологическое исследование смывов на БГКП с использованием среды КОДА</t>
  </si>
  <si>
    <t>Микробиологическое исследование смывов на БГКП с использованием других сред</t>
  </si>
  <si>
    <t>Микробиологическое исследование смывов на S aureus</t>
  </si>
  <si>
    <t>Микробиологическое исследование смывов на дрожжевые и плесневые грибы</t>
  </si>
  <si>
    <t>Микробиологическое исследование смывов на патогенные микроорганизмы (без идентификации возбудителя)</t>
  </si>
  <si>
    <t>Микробиологическое исследование смывов на патогенные микроорганизмы (с идентификацией возбудителя)</t>
  </si>
  <si>
    <t>Микробиологическое исследование материла на стерильность</t>
  </si>
  <si>
    <t>Микробиологическое исследование аптечных форм</t>
  </si>
  <si>
    <t>Микробиологическое исследование воздуха на общую микробную обсемененность</t>
  </si>
  <si>
    <t>Микробиологическое исследование воздуха на дрожжевые и плесневые грибы</t>
  </si>
  <si>
    <t>Микробиологическое исследование воздуха на S aureus</t>
  </si>
  <si>
    <t>Микробиологическое исследование воздуха на патогенные микроорганизмы (с отрицательным результатом)</t>
  </si>
  <si>
    <t>Микробиологическое исследование воздуха на патогенные микроорганизмы (с положительным результатом)</t>
  </si>
  <si>
    <t>Микробиологическое исследование испражнений на наличие бактерий рода Proteus (количественный метод)</t>
  </si>
  <si>
    <t>Микробиологическое исследование испражнений на наличие бактерий рода Proteus (полуколичественный метод)</t>
  </si>
  <si>
    <t xml:space="preserve">Микробиологическое исследование отделяемого глаз </t>
  </si>
  <si>
    <t>Микробиологическое исследование отделяемого ушей</t>
  </si>
  <si>
    <t xml:space="preserve">Микробиологическое исследование  ликвора </t>
  </si>
  <si>
    <t>Микробиологическое исследование желчи</t>
  </si>
  <si>
    <t>Микробиологическое исследование раневого отделяемого</t>
  </si>
  <si>
    <t xml:space="preserve">Микробиологическое исследование отделяемого верхних дыхательных путей </t>
  </si>
  <si>
    <t>Микробиологическое  исследование мокроты (количественный метод)</t>
  </si>
  <si>
    <t xml:space="preserve">Микробиологическое  исследование мокроты </t>
  </si>
  <si>
    <t>Микробиологическое исследование перитонеальной жидкости</t>
  </si>
  <si>
    <t>Микробиологическое исследование отделяемого женских половых органов</t>
  </si>
  <si>
    <t>Микробиологическое исследование отделяемого дренажей, катетеров и.т.п</t>
  </si>
  <si>
    <t>Микробиологическое исследование кала на стафилококк (количественный метод)</t>
  </si>
  <si>
    <t>Микробиологическое исследование кала на стафилококк без отбора колоний</t>
  </si>
  <si>
    <t xml:space="preserve">Микробиологическое исследование на дрожжевые и плесневые грибы </t>
  </si>
  <si>
    <t>Исследование на листериоз клинического материала</t>
  </si>
  <si>
    <t xml:space="preserve">Микробиологическое исследование мочи без выделения возбудителя </t>
  </si>
  <si>
    <t xml:space="preserve">Микробиологическое исследование мочи с выделением возбудителя </t>
  </si>
  <si>
    <t>Микробиологичское исследование материала на анаэробную инфекцию</t>
  </si>
  <si>
    <t>Микробиологическое исследование плевральной жидкости</t>
  </si>
  <si>
    <t>Микробиологическое исследование синовиальной жидкости</t>
  </si>
  <si>
    <t>Исследование методом ПЦР для выявления возбудителя туляремии</t>
  </si>
  <si>
    <t>Исследование методом ПЦР для выявления возбудителя клещевого энцефалита, иксодовых клещевых боррелиозов, моноцитарного эрлихиоза человека, гранулоцитарного анаплазмоза человека в клещах</t>
  </si>
  <si>
    <t>Исследование методом ПЦР для выявления возбудителя холеры</t>
  </si>
  <si>
    <t>Исследование методом ПЦР для выявления РНК вируса лихорадки Западного Нила</t>
  </si>
  <si>
    <t>Исследование методом ПЦР для выявления РНК возбудителей лептоспироза</t>
  </si>
  <si>
    <t>Исследование методом ПЦР для выявления и дифференциации штаммов Y.enterocolitica и Y.pseudotuberculosis</t>
  </si>
  <si>
    <t>Исследование методом ПЦР для выявления вируса лихорадки Денге</t>
  </si>
  <si>
    <t>Исследование методом ПЦР для выявления возбудителя Крымско-Конголезной геморрагической лихорадки</t>
  </si>
  <si>
    <t>Исследование методом ПЦР для выявления возбудителя Ку-лихорадки</t>
  </si>
  <si>
    <t>Бактериологическое исследование клинического материала на холеру (без идентификации возбудителя)</t>
  </si>
  <si>
    <t>Бактериологическое исследование клинического материала на холеру (с идентификацией возбудителя)</t>
  </si>
  <si>
    <t>Бактериологическое исследование клинического материала на холеру (с идентификацией возбудителя до биовара и серовара)</t>
  </si>
  <si>
    <t xml:space="preserve">Бактериологическое исследование материала на псевдотуберкулез, кишечный иерсиниоз </t>
  </si>
  <si>
    <t>Бактериологическое исследование материала на сибирскую язву</t>
  </si>
  <si>
    <t>Исследование методом ПЦР для выявления возбудителей клещевого энцефалита, иксодовых клещевых боррелиозов, моноцитарного эрлихиоза человека, гранулоцитарного анаплазмоза человека в крови, ликворе и аутоптатах</t>
  </si>
  <si>
    <t xml:space="preserve">Исследование методом ПЦР для выявления РНК вируса Зика </t>
  </si>
  <si>
    <t>Исследование методом ИФА клинического материала (определение антигенов ротавирусов в фекалиях)</t>
  </si>
  <si>
    <t>Исследование методом ИФА клинического материала (определение иммуноглобулинов класса G к вирусу кори )</t>
  </si>
  <si>
    <t>Исследование методом ИФА клинического материала (определение иммуноглобулинов класса G к вирусу паротита)</t>
  </si>
  <si>
    <t>Исследование методом ИФА клинического материала (определение JgG к вирусу краснухи) (планшетный вариант)</t>
  </si>
  <si>
    <t>Исследование методом ИФА клинического материала (определение иммуноглобулинов класса M к вирусу клещевого энцефалита)</t>
  </si>
  <si>
    <t>Исследование методом ИФА клинического материала (определение иммуноглобулинов класса G к вирусу клещевого энцефалита)</t>
  </si>
  <si>
    <t>Исследование методом ИФА клинического материала (определение антител к Hbs-антигену)</t>
  </si>
  <si>
    <t>Исследование методом флуоресцирующих антител (МФА) носоглоточного (конъюктивального) мазка на 1 тип возбудителя ОРВИ</t>
  </si>
  <si>
    <t xml:space="preserve">Исследование методом флуоресцирующих антител (МФА) секционного материала на  грипп и ОРВИ  </t>
  </si>
  <si>
    <t>Исследование методом ПЦР для выявления ДНК Listeria monocytogenes</t>
  </si>
  <si>
    <t>Исследование методом ПЦР для выявления ДНК Listeria monocytogenes (с положительным результатом)</t>
  </si>
  <si>
    <t>Исследование методом ПЦР для обнаружения Legionella pneumophila (качественный анализ)</t>
  </si>
  <si>
    <t>Исследование методом ПЦР для обнаружения Legionella pneumophila (количественный анализ)</t>
  </si>
  <si>
    <t>Исследование методом ПЦР для выявления РНК вируса гепатита А (HAV)</t>
  </si>
  <si>
    <t>Исследование методом ПЦР для идентификации вируса пандемического гриппа (AH1N1)v (единичное)</t>
  </si>
  <si>
    <t>Исследование методом ПЦР для идентификации вируса пандемического гриппа (AH1N1)v (последующее)</t>
  </si>
  <si>
    <t>Исследование методом ПЦР для выявления РНК вируса гриппа А и гриппа В в клиническом материале (единичное)</t>
  </si>
  <si>
    <t>Исследование методом ПЦР для выявления РНК вируса гриппа А и гриппа В в клиническом материале (последующее)</t>
  </si>
  <si>
    <t>Исследование методом ПЦР для выявления РНК вируса гриппа А  -   А H5N1 (единичное)</t>
  </si>
  <si>
    <t>Исследование методом ПЦР для выявления РНК вируса гриппа А  -    А H5N1 (последующее)</t>
  </si>
  <si>
    <t>Исследование методом ПЦР для выявления РНК вируса гриппа А - А (АH1/АН3) (единичное)</t>
  </si>
  <si>
    <t>Исследование методом ПЦР для выявления РНК вируса гриппа А   -  А (АH1/ Н3) (последующее)</t>
  </si>
  <si>
    <t>Исследование методом ПЦР для выявления  РНК  энтеровирусов в объектах окружающей среды и клиническом материале</t>
  </si>
  <si>
    <t>Исследование методом ПЦР для выявления и дифференциации РНК Micoplasma pneumoniae/ Chlamydophila pneumonie в клиническом материале</t>
  </si>
  <si>
    <t xml:space="preserve">Исследование методом ПЦР для выявления и дифференциации РНК ротавирусов группыА, норовирусов 2 генотипа и астровирусов ( 1 исследование) </t>
  </si>
  <si>
    <t>Вирусологическое исследование на культуре ткани с целью обнаружения энетровирусов (с положительным результатом)</t>
  </si>
  <si>
    <t>Вирусологическое исследование на культуре ткани с целью обнаружения энтеро- и аденовирусов (с отрицательным рузультатом)</t>
  </si>
  <si>
    <t>Количественное исследование ГМ кукурузы в пищевых продуктах</t>
  </si>
  <si>
    <t>Количественное исследование ГМИ сои в пищевых продуктах</t>
  </si>
  <si>
    <t>Исследование по определению генетически модифицированных источников  в пищевых продуктах и продовольственном сырье методом полимеразной цепной реакции</t>
  </si>
  <si>
    <t xml:space="preserve"> Исследование методом ПЦР для выявления возбудителей коклюша, паракоклюша, бронхосиптекоза</t>
  </si>
  <si>
    <t xml:space="preserve"> Исследование методом ПЦР для выявления ДНК метициллин-чувствительного и метицилен-резистентного Staphylococcus aureus, метицилен-резистентных коагулазонегативных Staphylococcus spp.</t>
  </si>
  <si>
    <t>Исследование методом ПЦР для выявления ДНК  Streptococcus pyogenes</t>
  </si>
  <si>
    <t xml:space="preserve"> Исследование методом ПЦР для выявления ДНК  Streptococcus agalactiae</t>
  </si>
  <si>
    <t>Исследование методом ПЦР для выявления ДНК  диарогенных E. Coli</t>
  </si>
  <si>
    <t>Исследование методом ПЦР для выявления ДНК бактерий рода Шигелла, энетровазивных Е.coli, Сальмонелла, термофильных Кампилобактерий</t>
  </si>
  <si>
    <t>Исследование методом ПЦР для выявления ДНК энтеровирусов 71 типа в объектах окружающей среды и клиническом материале</t>
  </si>
  <si>
    <t>Исследование методом ИФА  (определение иммуноглобулинов класса G к хантавирусам)</t>
  </si>
  <si>
    <t>Санитарно-паразитологическое исследование осадка сточных вод, ила и стоков с животноводческих хозяйств</t>
  </si>
  <si>
    <t>Санитарно-паразитологическое исследование воды природных водоемов хозяйственно-бытового назначения</t>
  </si>
  <si>
    <t>Санитарно-паразитологическое исследование воды (питьевая, плавательных бассейнов)</t>
  </si>
  <si>
    <t>Санитарно-паразитологическое исследование смывов на яйца гельминтов и цисты кишечных простейших с объектов внешней среды</t>
  </si>
  <si>
    <t>Санитарно-паразитологическое исследование овощей, фруктов, ягод, зелени, бахчевых и других растительных сельхозкультур</t>
  </si>
  <si>
    <t>Санитарно-паразитологическое исследование мяса и мясопродуктов на личинки биогельминтов</t>
  </si>
  <si>
    <t>Санитарно-паразитологическое исследование рыбы, рыбопродуктов, ракообразных и моллюсков на личинки гельминтов</t>
  </si>
  <si>
    <t>Санитарно-паразитологическое исследование пробы почвы, песка, твердых бытовых отходов</t>
  </si>
  <si>
    <t>Санитарно-паразитологическое исследование почвы на личинки и куколки мух</t>
  </si>
  <si>
    <t>Паразитологическое исследование фекалий на яйца гельминтов методом "Като" (макроскопическое и микроскопическое исследование)</t>
  </si>
  <si>
    <t>Паразитологическое исследованиее фекалий на личинки гельминтов методом "Бермана"</t>
  </si>
  <si>
    <t>Паразитологическое исследование фекалий на простейшие методом нативного мазка с физраствором и раствором Люголя</t>
  </si>
  <si>
    <t>Паразитологическое исследование фекалий методом формалин-эфирного обогащения на яйца гельминтов, цисты простейших, личинки гельминтов</t>
  </si>
  <si>
    <t>Паразитологическое исследование фекалий на криптоспоридиоз</t>
  </si>
  <si>
    <t>Паразитологическое исследование крови на малярию и других кровепаразитов</t>
  </si>
  <si>
    <t>Паразитологическое исследование мокроты промывных вод бронхов, влажной жидкости на яйца личинок гельминтов и их фрагментов</t>
  </si>
  <si>
    <t>Иммуноферментальный анализ определения антител к антигенам трихинелл, эхинококков и др. каждый (1 исследование без раститровки)</t>
  </si>
  <si>
    <t>Иммуноферментальный анализ определения антител к антигенам трихинелл, эхинококков и др. каждый (1 исследование с раститровкой)</t>
  </si>
  <si>
    <t>Паразитологическое исследование мочи на яйца гельминтов</t>
  </si>
  <si>
    <t>Паразитологическое исследование перианально-ректального соскоба с забором материала на энтеробиоз, онкосферы, тениид (метод по Рабиновичу)</t>
  </si>
  <si>
    <t>Паразитологическое исследование перианально-ректального соскоба из материала, доставляемого в лабораторию на энтеробиоз, онкосферы, тениид (метод по Рабиновичу)</t>
  </si>
  <si>
    <t>Паразитологическое исследование перианально-ректального соскоба с забором материала на энтеробиоз, онкосферы, тениид (метод по Грэхэм)</t>
  </si>
  <si>
    <t>Паразитологическое исследование перионально-ректального соскоба из материала доставляемого в лабораторию на энтеробиоз, онкосферы, тениид (метод по Грэхэм)</t>
  </si>
  <si>
    <t>Паразитологическое исследование перионально-ректального соскоба из материала доставляемого в лабораторию на энтеробиоз, онкосферы, тениид (метод по Торгушину)</t>
  </si>
  <si>
    <t>Измерение активности радона-222 в пробах питьевой воды</t>
  </si>
  <si>
    <t>Определение ширины шва при обработке края в тканях и штучных изделиях хлопчатобумажных махровых и вафельных</t>
  </si>
  <si>
    <t>Определение числа стежков шва при обработке края на 10 см в тканях и штучных изделиях хлопчатобумажных махровых и вафельных</t>
  </si>
  <si>
    <t>Определение поверхностной плотности (масса 1 кв.м.) в тканях и штучных изделиях текстильных</t>
  </si>
  <si>
    <t>Определение числа нитей основы на 10 см  по основе, шт.  в тканях и штучных изделиях текстильных</t>
  </si>
  <si>
    <t>Определение числа нитей основы на 10 см  по утку, шт. в тканях и штучных изделиях текстильных</t>
  </si>
  <si>
    <t>Исследование по контролю воздушной стерилизации автоклава (объем до  80 куб.дм. 1 камерные)</t>
  </si>
  <si>
    <t>Исследование по контролю воздушной стерилизации автоклава (объем свыше 80 куб.дм. 1 камерные)</t>
  </si>
  <si>
    <t>Исследование по контролю воздушной стерилизации автоклава (объем свыше 80 куб.дм. 2 камерные)</t>
  </si>
  <si>
    <t>Исследование по контролю паровой стерилизации автоклава (объем до 100 куб.дм.)</t>
  </si>
  <si>
    <t>Исследование по контролю паровой стерилизации автоклава (объем до 750 куб.дм.)</t>
  </si>
  <si>
    <t>Исследование по контролю паровой стерилизации автоклава (объем свыше 750 куб.дм.)</t>
  </si>
  <si>
    <t>Исследование по контролю работы дезинфекционной камеры по паровому или паровоздушному методу (объем 2 и менее куб.м.)</t>
  </si>
  <si>
    <t xml:space="preserve"> Исследование по контролю работы дезинфекционной камеры по паровому или паровоздушному методу (объем свыше 2  куб.м.)</t>
  </si>
  <si>
    <t>Микробиологические исследования пищевых продуктов   на   B cereus</t>
  </si>
  <si>
    <t>Серологические исследования. Реакция микроагглютинации лептоспир (РМА)  с референс-штаммами. Лептоспироз</t>
  </si>
  <si>
    <t>Исследование методом ПЦР для выяления ДНК возбудителя сибирской язвы</t>
  </si>
  <si>
    <t>Иммуноферментный анализ для выявления иммуноглобулинов класса М к возбудителю бруцеллеза</t>
  </si>
  <si>
    <t>Исследование методом ПЦР для выявления ДНК N.meningitides/H.Influenza/S.pneumonia</t>
  </si>
  <si>
    <t>Определения продолжительности растворения в воде кофе</t>
  </si>
  <si>
    <t>Определение содержания водорастворимых экстрактивных веществ в чае</t>
  </si>
  <si>
    <t>Определение хинина в напитках методом ВЭЖХ</t>
  </si>
  <si>
    <t>Определение СОМО в молочных продуктах содержащих сахар</t>
  </si>
  <si>
    <t>Определение массовой доли белка в сухом обезжиренном молочном остатке</t>
  </si>
  <si>
    <t>Определение остаточных количеств лямбда-цигалотрина, альфа- и зета-циперметрина в  пробах почвы методом газо-жидкостной хроматографии</t>
  </si>
  <si>
    <t>Определение остаточных количеств винклозолина (ронилана) в пробах почвы методом газо-жидкостной хроматографии</t>
  </si>
  <si>
    <t>Определение остаточных количеств бифентрина в пробах почвы методом газо-жидкостной хроматографии</t>
  </si>
  <si>
    <t>Определение остаточных количеств пропиконазола (тилта) в пробах почвы методом газо-жидкостной хроматографии</t>
  </si>
  <si>
    <t>10.4.006</t>
  </si>
  <si>
    <t>Определение остаточных количеств пропиконазола (тилта) в воздухе методом газо-жидкостной хроматографии</t>
  </si>
  <si>
    <t>10.4.007</t>
  </si>
  <si>
    <t>10.4.008</t>
  </si>
  <si>
    <t>10.4.009</t>
  </si>
  <si>
    <t>Определение герметичности металлических банок</t>
  </si>
  <si>
    <t>Испытание лимонной кислоты на железо</t>
  </si>
  <si>
    <t>Определение массовой доли веществ, не растворимых в эфире</t>
  </si>
  <si>
    <t>9.7.004</t>
  </si>
  <si>
    <t>Определение содержания этанола в продуктах переработки плодоовощной продукции</t>
  </si>
  <si>
    <t>9.9.009</t>
  </si>
  <si>
    <t>Определение аммиака в рыбе и рыбопродуктах (качественная реакция)</t>
  </si>
  <si>
    <t>9.2.009</t>
  </si>
  <si>
    <t>Определение массовой доли белка методом Къельдаля</t>
  </si>
  <si>
    <t>Определение массовой доли сухого остатка в спирте этиловом</t>
  </si>
  <si>
    <t>9.7.005</t>
  </si>
  <si>
    <t>Определение массовой и объемной доли мякоти в продуктах переработки фруктов и овощей центрифугированием</t>
  </si>
  <si>
    <t>9.9.010</t>
  </si>
  <si>
    <t>Определение массовой доли отстоя в масле рыбных консервов</t>
  </si>
  <si>
    <t>9.9.011</t>
  </si>
  <si>
    <t>Определение плотности жира в рыбе и рыбопродуктах</t>
  </si>
  <si>
    <t>9.9.012</t>
  </si>
  <si>
    <t>Определение растворимости белка в воде, в рыбе и рыбопродуктах</t>
  </si>
  <si>
    <t>Определение развариваемости крупы и хлопьев</t>
  </si>
  <si>
    <t>Определение массы 1000 зерен и 1000 семян</t>
  </si>
  <si>
    <t>Определение стекловидности зерна</t>
  </si>
  <si>
    <t>Составление проекта претензии по защите прав потребителей по заявлению граждан</t>
  </si>
  <si>
    <t>Составление проекта искового заявления по защите прав потребителей</t>
  </si>
  <si>
    <t>Составление проекта жалоб на решения судов по защите прав потребителей</t>
  </si>
  <si>
    <t>Составление уточнений, изменений, дополнений к исковому заявлению, увеличение или уменьшение размера исковых требований по защите прав потребителей</t>
  </si>
  <si>
    <t>Определение растворимости сухих яичных продуктов гравиметрическим методом</t>
  </si>
  <si>
    <t>1.17.014</t>
  </si>
  <si>
    <t>Микробиологическое исследование смывов  на сульфитредуцирующие клостридии</t>
  </si>
  <si>
    <t>1.17.015</t>
  </si>
  <si>
    <t>Микробиологическое исследование смывов на ОМЧ</t>
  </si>
  <si>
    <t>Идентификация лимонной кислоты визуальным методом</t>
  </si>
  <si>
    <t>Определение массовой доли сульфатной золы в лимонной кислоте гравиметрическим методом</t>
  </si>
  <si>
    <t>Испытание лимонной кислоты на легкообугливаемые вещества визуальным методом</t>
  </si>
  <si>
    <t>Определение массовой доли сульфатов в лимонной кислоте визуальным методом</t>
  </si>
  <si>
    <t>Определение массовой доли сульфатов в лимонной кислоте фотометрическим методом</t>
  </si>
  <si>
    <t>Испытание лимонной кислоты на ферроцианиды визуальным методом</t>
  </si>
  <si>
    <t>9.2.010</t>
  </si>
  <si>
    <t>9.2.011</t>
  </si>
  <si>
    <t>9.2.012</t>
  </si>
  <si>
    <t>9.2.013</t>
  </si>
  <si>
    <t>9.2.014</t>
  </si>
  <si>
    <t>Определение массовой доли неомыляемых веществ гравиметрическим методом</t>
  </si>
  <si>
    <t>Определение степени окислительной порчи жира визуальным методом</t>
  </si>
  <si>
    <t>Определение присутствия кунжутного масла в других растительных маслах визуальным методом</t>
  </si>
  <si>
    <t>Определение кофеина в чае титриметрическим методом</t>
  </si>
  <si>
    <t>Определение танина в чае листовом титриметрическим методом</t>
  </si>
  <si>
    <t>9.7.006</t>
  </si>
  <si>
    <t>9.7.007</t>
  </si>
  <si>
    <t>9.7.008</t>
  </si>
  <si>
    <t>9.7.009</t>
  </si>
  <si>
    <t>Определение  сульфатов в соковой продукции гравиметрическим методом</t>
  </si>
  <si>
    <t>Определение сахара в плодоовощной продукции фотоколориметрическим методом</t>
  </si>
  <si>
    <t>Определение оксиметилфурфурола в плодоовощной продукции фотоколориметрическим методом</t>
  </si>
  <si>
    <t>Определение наличие крахмала в томатопродуктах визуальным методом</t>
  </si>
  <si>
    <t>9.9.013</t>
  </si>
  <si>
    <t>9.9.014</t>
  </si>
  <si>
    <t>9.9.015</t>
  </si>
  <si>
    <t>9.9.016</t>
  </si>
  <si>
    <t>9.9.017</t>
  </si>
  <si>
    <t>9.9.018</t>
  </si>
  <si>
    <t>9.9.019</t>
  </si>
  <si>
    <t>9.9.020</t>
  </si>
  <si>
    <t>9.9.021</t>
  </si>
  <si>
    <t>9.9.022</t>
  </si>
  <si>
    <t>Определение цвета жира в рыбе и рыбопродуктах визуальным методом</t>
  </si>
  <si>
    <t>Определение углекислого кальция в кормовой муке из рыбы, морских млекопитающих и ракообразных титриметрическим методом</t>
  </si>
  <si>
    <t>Определение сероводорода в рыбе и рыбопродуктах (качественная реакция) визуальным методом</t>
  </si>
  <si>
    <t>Определение примесей нежирового характера, исключая воду в рыбе и рыбопродуктах гравиметрическим методом</t>
  </si>
  <si>
    <t>Определение песка в икре рыбы гравиметрическим методом</t>
  </si>
  <si>
    <t>Определение неомыляемых веществ в рыбе титриметрическим методом</t>
  </si>
  <si>
    <t>Определение муравьиной кислоты в рыбе и рыбопродуктах титриметрическим методом</t>
  </si>
  <si>
    <t>Определение кислотности рыбной печени титриметрическим методом</t>
  </si>
  <si>
    <t>Определение массовой доли кальция в кормовой муке из рыбы, морских млекопитающих и ракообразных титриметрическим методом</t>
  </si>
  <si>
    <t>Определение йодного числа в рыбе и рыбопродуктах титриметрическим методом</t>
  </si>
  <si>
    <t>Определение термоустойчивости по алкогольной пробе визуальным методом</t>
  </si>
  <si>
    <t>Качественное определение  наличия сухого молока в продуктах питания методом ИФА</t>
  </si>
  <si>
    <t>Определение кальция в молоке и молочных продуктах титриметрическим методом</t>
  </si>
  <si>
    <t>Определение содержания сырого жира в кормах и комбикормах гравиметрическим методом</t>
  </si>
  <si>
    <t>Определение спирта в кондитерских изделиях гравиметрическим методом</t>
  </si>
  <si>
    <t>Определение редуцирующих веществ в сахаре методом ICUMSA титриметрическим методом</t>
  </si>
  <si>
    <t>Проведение экспертизы по определению суда</t>
  </si>
  <si>
    <t>цен на платные услуги (работы) ФБУЗ "Центр гигиены и эпидемиологии в Курской области"</t>
  </si>
  <si>
    <t>Цена за единицу (включая НДС 20%), руб.</t>
  </si>
  <si>
    <t>Приложение №1</t>
  </si>
  <si>
    <t>Исследование методом ИФА  клинического материала (определение иммуноглобулинов класса М к вирусу ветряной оспы)</t>
  </si>
  <si>
    <t>Исследование методом ИФА  клинического материала (определение иммуноглобулинов класса G  к вирусу ветряной оспы)</t>
  </si>
  <si>
    <t>Исследование методом ПЦР для выявления ДНК возбудителей бруцеллеза</t>
  </si>
  <si>
    <t>Исследование видоспецифичной ДНК барана в образцах кормов, продовольственного сырья на всех этапах его переработки, транспортировки, хранения, а также в образцах полуфабрикатов и пищевых продуктов методом полимеразной цепной реакции (ПЦР)</t>
  </si>
  <si>
    <t>Исследование видоспецифичной ДНК курицы, индейки, утки в образцах кормов, продовольственного сырья на всех этапах его переработки, транспортировки, хранения, а также в образцах полуфабрикатов и пищевых продуктов методом полимеразной цепной реакции (ПЦР)</t>
  </si>
  <si>
    <t>Исследование видоспецифичной ДНК кролика в образцах кормов, продовольственного сырья на всех этапах его переработки, транспортировки, хранения, а также в образцах полуфабрикатов и пищевых продуктов методом полимеразной цепной реакции (ПЦР)</t>
  </si>
  <si>
    <t xml:space="preserve">Исследование видоспецифичной ДНК КРС (крупного рогатого скота) в образцах кормов, продовольственного сырья на всех этапах его переработки, транспортировки, хранения, а также в образцах полуфабрикатов и пищевых продуктов методом полимеразной цепной реакции (ПЦР)
</t>
  </si>
  <si>
    <t>Исследование видоспецифичной ДНК свиньи в образцах кормов, продовольственного сырья на всех этапах его переработки, транспортировки, хранения, а также в образцах полуфабрикатов и пищевых продуктов методом полимеразной цепной реакции (ПЦР)</t>
  </si>
  <si>
    <t>Исследование по определению растительного белка (ДНК сои) в пищевых продуктах и продовольственном сырье методом полимеразной цепной реакции (ПЦР)</t>
  </si>
  <si>
    <t>Исследование видоспецифичной ДНК лощади в образцах кормов, продовольственного сырья на всех этапах его переработки, транспортировки, хранения, а также в образцах полуфабрикатов и пищевых продуктов методом полимеразной цепной реакции (ПЦР)</t>
  </si>
  <si>
    <t>Определение левомицетина в пищевых продуктах методом тонкослойной хромотографии</t>
  </si>
  <si>
    <t>11.4.013</t>
  </si>
  <si>
    <t>Очная форма прохождения профессиональной гигиенической подготовки и аттестации должностных лиц и работников организации</t>
  </si>
  <si>
    <t>Заочная форма (дистанционный способ) прохождения профессиональной гигиенической подготовки и аттестации должностных лиц и работников организации</t>
  </si>
  <si>
    <t>Определение массовой доли молочного жира в шоколаде с добавлением молока</t>
  </si>
  <si>
    <t>Определение йодного числа в кондитерских изделиях  титриметрическим методом</t>
  </si>
  <si>
    <t>Определение кислотного числа в кондитерских изделиях  титриметрическим методом</t>
  </si>
  <si>
    <t>Определение перекисного числа в кондитерских изделиях титриметрическим методом</t>
  </si>
  <si>
    <t xml:space="preserve">Сахар. Метод определения крахмала
</t>
  </si>
  <si>
    <t>9.3.007</t>
  </si>
  <si>
    <t xml:space="preserve">Определение количества молока в кофе (какао) с молоком титриметрическим методом
</t>
  </si>
  <si>
    <t>Определение активности уреазы в жмыхах и шротах потенциометрическим методом</t>
  </si>
  <si>
    <t>Определение калорийности блюд и энергетической ценности в пищевых продуктах</t>
  </si>
  <si>
    <t>Определение калорийности блюд с расчетным показателем массовой доли белка</t>
  </si>
  <si>
    <t>12.015</t>
  </si>
  <si>
    <t>Дезинфекция помещений (1 кв.м.)</t>
  </si>
  <si>
    <t>Микробиологические исследования крупы и продукции из них</t>
  </si>
  <si>
    <t>Микробиологические исследования макаронных изделий</t>
  </si>
  <si>
    <t>Микробиологические исследования конфет, сахаристых изделий, шоколада всех видов, какао- порошка</t>
  </si>
  <si>
    <t xml:space="preserve">Микробиологические исследования кондитерских изделий кремовые и с начинками </t>
  </si>
  <si>
    <t>Микробиологические исследования кондитерских изделий без начинок и вафельные</t>
  </si>
  <si>
    <t>Микробиологические исследования безалкогольных напитков со сроком годности менее 30 суток</t>
  </si>
  <si>
    <t>Микробиологические исследования безалкогольных напитков со сроком годности более 30 суток</t>
  </si>
  <si>
    <t xml:space="preserve">Микробиологические исследования напитков брожения, квасов, пива                                          </t>
  </si>
  <si>
    <t>Микробиологические исследования салатов без заправки</t>
  </si>
  <si>
    <t>Микробиологические исследования салатов с заправками</t>
  </si>
  <si>
    <t>Микробиологические исследования блюд с добавлением морепродуктов</t>
  </si>
  <si>
    <t>Микробиологические исследования готовых кулинарных изделий из мяса птицы, рыбы, морепродуктов, упакованных под вакуумом</t>
  </si>
  <si>
    <t>Микробиологические исследования вторых блюд, в т.ч. готовые изделия из теста</t>
  </si>
  <si>
    <t>Микробиологические исследования первых блюд (горячих)</t>
  </si>
  <si>
    <t>Микробиологические исследования первых блюд (холодных)</t>
  </si>
  <si>
    <t>Микробиологические исследования напитков</t>
  </si>
  <si>
    <t>Микробиологические исследования мяса и птицы всех видов и полуфабрикатов мясных и птичьих, в т.ч. мясосодержащих сроком годности менее 7 суток</t>
  </si>
  <si>
    <t>Микробиологические исследования мяса и птицы всех видов и полуфабрикатов мясных и птичьих, в т.ч. мясосодержащих сроком годности более 7 суток</t>
  </si>
  <si>
    <t>Микробиологические исследования мяса и птицы всех видов и полуфабрикатов мясных и птичьих, в т.ч. мясосодержащих под вакуумом</t>
  </si>
  <si>
    <t xml:space="preserve">Микробиологические исследования сыровяленых и сырокопченых колбасных и мясных изделий, в т.ч. мяса птицы </t>
  </si>
  <si>
    <t>Микробиологические исследования вареных колбас и колбасных изделий</t>
  </si>
  <si>
    <t xml:space="preserve">Микробиологические исследования полукопченых, варено-копченых и запеченных колбас и колбасных изделий, мяса и мясных изделий, в т.ч. мяса птицы </t>
  </si>
  <si>
    <t>Микробиологические исследования паштетов из печени и мяса</t>
  </si>
  <si>
    <t>Микробиологические исследования молока и сливок питьевых, продуктов на их основе, напитков молочных и сливочных, пудингов, муссов, пасты, суфле, мороженого и их компонентов</t>
  </si>
  <si>
    <t>Микробиологические исследования молока, сливок сгущенных с сахаром, с компонетами и без в потребительской транспортной таре, какао/кофе натурального сгущеного с молоком, казеинатов пищевых, ферментных препаратов молокосвертывающих растительного и микробного происхождения</t>
  </si>
  <si>
    <t>Микробиологические исследования продуктов молочных сухих,  молока сухого цельного, молока сухого обезжиренного, сыворотки молочной сухой, продуктов кисломолочных, пахты, заменителей молока сухих, напитков сухих молочных, сливок сухих, в т.ч и с сахаром, смесей сухих для мороженого, концентратов (сывороточный, альбуминовый, казеиновый)</t>
  </si>
  <si>
    <t xml:space="preserve">Микробиологические исследования пахты, масла растительно-сливочного и сливочно-растительного, спредов, топленых масел и смесей                               </t>
  </si>
  <si>
    <t>Микробиологические исследования сыров, сырных продуктов с компонентами и без компонентов</t>
  </si>
  <si>
    <t>Микробиологические исследования сыров и сырных продуктов плавленых, молочного жира</t>
  </si>
  <si>
    <t>Микробиологические исследования рыбы, икры, молоки и морепродуктов живых, охлажденных, мороженых, филе, спецразделки, фарша, в т.ч. и с мучным компонентом (речные)</t>
  </si>
  <si>
    <t>Микробиологические исследования рыбы, икры, молоки и морепродуктов живых, охлажденных, мороженых, филе, спецразделки, фарша, в т.ч. и с мучным компонентом (морские)</t>
  </si>
  <si>
    <t>Микробиологические исследования фаршевых изделий из рыбы (пасты,  масла селедочного, крилевого, паштетов, пельменей, пирожков, в т.ч. и замороженных), водорослей  сушеных, джемов из морской капусты, агара пищевой</t>
  </si>
  <si>
    <t>Микробиологические исследования фаршевых изделий из рыбы (пасты, , масла селедочного, крилевого, паштетов, пельменей, пирожков, в т.ч. и замороженных), водорослей  сушеных, джемов из морской капусты, агара пищевой (под вакуумом)</t>
  </si>
  <si>
    <t>Микробиологические исследования овощей свежих и свежезамороженных, сырья для соков, овощей бланшированных, овощей зеленых и листовых, быстрозамороженных, салатов и смесей из бланшированных овощей быстрозамороженных</t>
  </si>
  <si>
    <t>Микробиологические исследования овощей небланшированных быстрозамороженных</t>
  </si>
  <si>
    <t>Микробиологические исследования грибов быстрозамороженных и сухих и т.п.</t>
  </si>
  <si>
    <t>Микробиологические исследования полуфабрикатов из картофеля быстрозамороженных, котлет овощных быстрозамороженных, полуфабрикатов картофельных и овощных в тестовой оболочке быстрозамороженных</t>
  </si>
  <si>
    <t xml:space="preserve">Микробиологические исследования плодов семечковых и косточковых, плодов быстрозамороженных </t>
  </si>
  <si>
    <t>Микробиологические исследования сухого картофельного пюре, овощей и корнеплодов сушеных</t>
  </si>
  <si>
    <t>Микробиологические исследования сухих фруктов, ягод, порошков овощных сублимационной сушки</t>
  </si>
  <si>
    <t>Микробиологические исследования джемов, варенья, повидла конфитюров</t>
  </si>
  <si>
    <t>Микробиологические исследования специй и пряностей сырых</t>
  </si>
  <si>
    <t>Микробиологические исследования чипсов, в т.ч. со вкусовыми добавками</t>
  </si>
  <si>
    <t xml:space="preserve">Микробиологические исследования грибов заготовляемых соленых, маринованных, отварных </t>
  </si>
  <si>
    <t xml:space="preserve">1.13 Плодоовощная продукция консервированная </t>
  </si>
  <si>
    <t>5.004.1</t>
  </si>
  <si>
    <t>5.004.2</t>
  </si>
  <si>
    <t>5.004.3</t>
  </si>
  <si>
    <t>Исследования образцов почвы на радиологические показатели (Цезий-137, А-эфф, Калий-40, Радий-226, Торий-232) спектрометрическим методом (1 образец)</t>
  </si>
  <si>
    <t>7. Исследования воды, почвы и дезинфицирующих средств</t>
  </si>
  <si>
    <t xml:space="preserve">7.1 Вода питьевая, в том числе централизованного, нецентрализованного и горячего водоснабжения </t>
  </si>
  <si>
    <r>
      <t xml:space="preserve">Определение </t>
    </r>
    <r>
      <rPr>
        <b/>
        <sz val="14"/>
        <rFont val="Times New Roman"/>
        <family val="1"/>
        <charset val="204"/>
      </rPr>
      <t xml:space="preserve">запаха </t>
    </r>
    <r>
      <rPr>
        <sz val="14"/>
        <rFont val="Times New Roman"/>
        <family val="1"/>
        <charset val="204"/>
      </rPr>
      <t>в водах органолептическим методом</t>
    </r>
  </si>
  <si>
    <r>
      <t xml:space="preserve">Определение </t>
    </r>
    <r>
      <rPr>
        <b/>
        <sz val="14"/>
        <rFont val="Times New Roman"/>
        <family val="1"/>
        <charset val="204"/>
      </rPr>
      <t>привкуса</t>
    </r>
    <r>
      <rPr>
        <sz val="14"/>
        <rFont val="Times New Roman"/>
        <family val="1"/>
        <charset val="204"/>
      </rPr>
      <t xml:space="preserve"> в водах органолептическим методом</t>
    </r>
  </si>
  <si>
    <r>
      <t xml:space="preserve">Определение </t>
    </r>
    <r>
      <rPr>
        <b/>
        <sz val="14"/>
        <rFont val="Times New Roman"/>
        <family val="1"/>
        <charset val="204"/>
      </rPr>
      <t xml:space="preserve">цветности </t>
    </r>
    <r>
      <rPr>
        <sz val="14"/>
        <rFont val="Times New Roman"/>
        <family val="1"/>
        <charset val="204"/>
      </rPr>
      <t>в водах фотометрическим методом</t>
    </r>
  </si>
  <si>
    <r>
      <t xml:space="preserve">Определение </t>
    </r>
    <r>
      <rPr>
        <b/>
        <sz val="14"/>
        <rFont val="Times New Roman"/>
        <family val="1"/>
        <charset val="204"/>
      </rPr>
      <t xml:space="preserve">мутности </t>
    </r>
    <r>
      <rPr>
        <sz val="14"/>
        <rFont val="Times New Roman"/>
        <family val="1"/>
        <charset val="204"/>
      </rPr>
      <t>в водах фотометрическим методом</t>
    </r>
  </si>
  <si>
    <r>
      <t xml:space="preserve">Определение </t>
    </r>
    <r>
      <rPr>
        <b/>
        <sz val="14"/>
        <rFont val="Times New Roman"/>
        <family val="1"/>
        <charset val="204"/>
      </rPr>
      <t>водородного показателя</t>
    </r>
    <r>
      <rPr>
        <sz val="14"/>
        <rFont val="Times New Roman"/>
        <family val="1"/>
        <charset val="204"/>
      </rPr>
      <t xml:space="preserve"> </t>
    </r>
    <r>
      <rPr>
        <b/>
        <sz val="14"/>
        <rFont val="Times New Roman"/>
        <family val="1"/>
        <charset val="204"/>
      </rPr>
      <t xml:space="preserve">(рН) </t>
    </r>
    <r>
      <rPr>
        <sz val="14"/>
        <rFont val="Times New Roman"/>
        <family val="1"/>
        <charset val="204"/>
      </rPr>
      <t>в водах потенциометрическим методом</t>
    </r>
  </si>
  <si>
    <r>
      <t xml:space="preserve">Определение </t>
    </r>
    <r>
      <rPr>
        <b/>
        <sz val="14"/>
        <rFont val="Times New Roman"/>
        <family val="1"/>
        <charset val="204"/>
      </rPr>
      <t>окисляемости перманганатной</t>
    </r>
    <r>
      <rPr>
        <sz val="14"/>
        <rFont val="Times New Roman"/>
        <family val="1"/>
        <charset val="204"/>
      </rPr>
      <t xml:space="preserve"> в водах титриметрическим методом</t>
    </r>
  </si>
  <si>
    <r>
      <t xml:space="preserve">Определение </t>
    </r>
    <r>
      <rPr>
        <b/>
        <sz val="14"/>
        <rFont val="Times New Roman"/>
        <family val="1"/>
        <charset val="204"/>
      </rPr>
      <t>жесткости общей</t>
    </r>
    <r>
      <rPr>
        <sz val="14"/>
        <rFont val="Times New Roman"/>
        <family val="1"/>
        <charset val="204"/>
      </rPr>
      <t xml:space="preserve"> в водах титриметрическим методом</t>
    </r>
  </si>
  <si>
    <r>
      <t xml:space="preserve">Определение </t>
    </r>
    <r>
      <rPr>
        <b/>
        <sz val="14"/>
        <rFont val="Times New Roman"/>
        <family val="1"/>
        <charset val="204"/>
      </rPr>
      <t xml:space="preserve">общей минерализации (сухого остатка) </t>
    </r>
    <r>
      <rPr>
        <sz val="14"/>
        <rFont val="Times New Roman"/>
        <family val="1"/>
        <charset val="204"/>
      </rPr>
      <t>в водах гравиметрическим методом</t>
    </r>
  </si>
  <si>
    <r>
      <t xml:space="preserve">Определение </t>
    </r>
    <r>
      <rPr>
        <b/>
        <sz val="14"/>
        <rFont val="Times New Roman"/>
        <family val="1"/>
        <charset val="204"/>
      </rPr>
      <t xml:space="preserve">нефтепродуктов </t>
    </r>
    <r>
      <rPr>
        <sz val="14"/>
        <rFont val="Times New Roman"/>
        <family val="1"/>
        <charset val="204"/>
      </rPr>
      <t>в водах флуориметрическим методом</t>
    </r>
  </si>
  <si>
    <r>
      <t xml:space="preserve">Определение </t>
    </r>
    <r>
      <rPr>
        <b/>
        <sz val="14"/>
        <rFont val="Times New Roman"/>
        <family val="1"/>
        <charset val="204"/>
      </rPr>
      <t>фенолов общих и летучих</t>
    </r>
    <r>
      <rPr>
        <sz val="14"/>
        <rFont val="Times New Roman"/>
        <family val="1"/>
        <charset val="204"/>
      </rPr>
      <t xml:space="preserve"> в водах флуориметрическим методом</t>
    </r>
  </si>
  <si>
    <r>
      <t xml:space="preserve">Определение </t>
    </r>
    <r>
      <rPr>
        <b/>
        <sz val="14"/>
        <rFont val="Times New Roman"/>
        <family val="1"/>
        <charset val="204"/>
      </rPr>
      <t>анионоактивных ПАВ (АПАВ)</t>
    </r>
    <r>
      <rPr>
        <sz val="14"/>
        <rFont val="Times New Roman"/>
        <family val="1"/>
        <charset val="204"/>
      </rPr>
      <t xml:space="preserve"> в водах флуориметрическим методом</t>
    </r>
  </si>
  <si>
    <r>
      <t xml:space="preserve">Определение </t>
    </r>
    <r>
      <rPr>
        <b/>
        <sz val="14"/>
        <rFont val="Times New Roman"/>
        <family val="1"/>
        <charset val="204"/>
      </rPr>
      <t xml:space="preserve">железа </t>
    </r>
    <r>
      <rPr>
        <sz val="14"/>
        <rFont val="Times New Roman"/>
        <family val="1"/>
        <charset val="204"/>
      </rPr>
      <t>в водах</t>
    </r>
    <r>
      <rPr>
        <b/>
        <sz val="14"/>
        <rFont val="Times New Roman"/>
        <family val="1"/>
        <charset val="204"/>
      </rPr>
      <t xml:space="preserve"> </t>
    </r>
    <r>
      <rPr>
        <sz val="14"/>
        <rFont val="Times New Roman"/>
        <family val="1"/>
        <charset val="204"/>
      </rPr>
      <t>атомно-абсорбционным методом</t>
    </r>
  </si>
  <si>
    <r>
      <t xml:space="preserve">Определение </t>
    </r>
    <r>
      <rPr>
        <b/>
        <sz val="14"/>
        <rFont val="Times New Roman"/>
        <family val="1"/>
        <charset val="204"/>
      </rPr>
      <t>аммиака</t>
    </r>
    <r>
      <rPr>
        <sz val="14"/>
        <rFont val="Times New Roman"/>
        <family val="1"/>
        <charset val="204"/>
      </rPr>
      <t xml:space="preserve"> в водах фотометрическим методом</t>
    </r>
  </si>
  <si>
    <r>
      <t xml:space="preserve">Определение </t>
    </r>
    <r>
      <rPr>
        <b/>
        <sz val="14"/>
        <rFont val="Times New Roman"/>
        <family val="1"/>
        <charset val="204"/>
      </rPr>
      <t xml:space="preserve">алюминия </t>
    </r>
    <r>
      <rPr>
        <sz val="14"/>
        <rFont val="Times New Roman"/>
        <family val="1"/>
        <charset val="204"/>
      </rPr>
      <t>в водах атомно-абсорбционным</t>
    </r>
    <r>
      <rPr>
        <b/>
        <sz val="14"/>
        <rFont val="Times New Roman"/>
        <family val="1"/>
        <charset val="204"/>
      </rPr>
      <t xml:space="preserve"> </t>
    </r>
    <r>
      <rPr>
        <sz val="14"/>
        <rFont val="Times New Roman"/>
        <family val="1"/>
        <charset val="204"/>
      </rPr>
      <t>методом</t>
    </r>
  </si>
  <si>
    <t>7.1.015</t>
  </si>
  <si>
    <r>
      <t xml:space="preserve">Определение </t>
    </r>
    <r>
      <rPr>
        <b/>
        <sz val="14"/>
        <rFont val="Times New Roman"/>
        <family val="1"/>
        <charset val="204"/>
      </rPr>
      <t xml:space="preserve">бериллия </t>
    </r>
    <r>
      <rPr>
        <sz val="14"/>
        <rFont val="Times New Roman"/>
        <family val="1"/>
        <charset val="204"/>
      </rPr>
      <t>в водах атомно-абсорбционным методом</t>
    </r>
  </si>
  <si>
    <r>
      <t xml:space="preserve">Определение </t>
    </r>
    <r>
      <rPr>
        <b/>
        <sz val="14"/>
        <rFont val="Times New Roman"/>
        <family val="1"/>
        <charset val="204"/>
      </rPr>
      <t>бора</t>
    </r>
    <r>
      <rPr>
        <sz val="14"/>
        <rFont val="Times New Roman"/>
        <family val="1"/>
        <charset val="204"/>
      </rPr>
      <t xml:space="preserve"> в водах флуориметрическим методом</t>
    </r>
  </si>
  <si>
    <r>
      <t xml:space="preserve">Определение </t>
    </r>
    <r>
      <rPr>
        <b/>
        <sz val="14"/>
        <rFont val="Times New Roman"/>
        <family val="1"/>
        <charset val="204"/>
      </rPr>
      <t xml:space="preserve">кадмия </t>
    </r>
    <r>
      <rPr>
        <sz val="14"/>
        <rFont val="Times New Roman"/>
        <family val="1"/>
        <charset val="204"/>
      </rPr>
      <t>в водах</t>
    </r>
    <r>
      <rPr>
        <b/>
        <sz val="14"/>
        <rFont val="Times New Roman"/>
        <family val="1"/>
        <charset val="204"/>
      </rPr>
      <t xml:space="preserve"> </t>
    </r>
    <r>
      <rPr>
        <sz val="14"/>
        <rFont val="Times New Roman"/>
        <family val="1"/>
        <charset val="204"/>
      </rPr>
      <t>атомно-абсорбционным методом</t>
    </r>
  </si>
  <si>
    <r>
      <t xml:space="preserve">Определение </t>
    </r>
    <r>
      <rPr>
        <b/>
        <sz val="14"/>
        <rFont val="Times New Roman"/>
        <family val="1"/>
        <charset val="204"/>
      </rPr>
      <t>марганца</t>
    </r>
    <r>
      <rPr>
        <sz val="14"/>
        <rFont val="Times New Roman"/>
        <family val="1"/>
        <charset val="204"/>
      </rPr>
      <t xml:space="preserve"> в водах фотометрическим методом</t>
    </r>
  </si>
  <si>
    <r>
      <t xml:space="preserve">Определение </t>
    </r>
    <r>
      <rPr>
        <b/>
        <sz val="14"/>
        <rFont val="Times New Roman"/>
        <family val="1"/>
        <charset val="204"/>
      </rPr>
      <t xml:space="preserve">меди </t>
    </r>
    <r>
      <rPr>
        <sz val="14"/>
        <rFont val="Times New Roman"/>
        <family val="1"/>
        <charset val="204"/>
      </rPr>
      <t>в водах</t>
    </r>
    <r>
      <rPr>
        <b/>
        <sz val="14"/>
        <rFont val="Times New Roman"/>
        <family val="1"/>
        <charset val="204"/>
      </rPr>
      <t xml:space="preserve"> </t>
    </r>
    <r>
      <rPr>
        <sz val="14"/>
        <rFont val="Times New Roman"/>
        <family val="1"/>
        <charset val="204"/>
      </rPr>
      <t>атомно-абсорбционным методом</t>
    </r>
  </si>
  <si>
    <r>
      <t xml:space="preserve">Определение </t>
    </r>
    <r>
      <rPr>
        <b/>
        <sz val="14"/>
        <rFont val="Times New Roman"/>
        <family val="1"/>
        <charset val="204"/>
      </rPr>
      <t xml:space="preserve">молибдена </t>
    </r>
    <r>
      <rPr>
        <sz val="14"/>
        <rFont val="Times New Roman"/>
        <family val="1"/>
        <charset val="204"/>
      </rPr>
      <t>в водах</t>
    </r>
    <r>
      <rPr>
        <b/>
        <sz val="14"/>
        <rFont val="Times New Roman"/>
        <family val="1"/>
        <charset val="204"/>
      </rPr>
      <t xml:space="preserve"> </t>
    </r>
    <r>
      <rPr>
        <sz val="14"/>
        <rFont val="Times New Roman"/>
        <family val="1"/>
        <charset val="204"/>
      </rPr>
      <t>атомно-абсорбционным методом</t>
    </r>
  </si>
  <si>
    <r>
      <t xml:space="preserve">Определение </t>
    </r>
    <r>
      <rPr>
        <b/>
        <sz val="14"/>
        <rFont val="Times New Roman"/>
        <family val="1"/>
        <charset val="204"/>
      </rPr>
      <t>мышьяка</t>
    </r>
    <r>
      <rPr>
        <sz val="14"/>
        <rFont val="Times New Roman"/>
        <family val="1"/>
        <charset val="204"/>
      </rPr>
      <t xml:space="preserve"> в водах флуориметрическим методом</t>
    </r>
  </si>
  <si>
    <r>
      <t xml:space="preserve">Определение </t>
    </r>
    <r>
      <rPr>
        <b/>
        <sz val="14"/>
        <rFont val="Times New Roman"/>
        <family val="1"/>
        <charset val="204"/>
      </rPr>
      <t xml:space="preserve">никеля </t>
    </r>
    <r>
      <rPr>
        <sz val="14"/>
        <rFont val="Times New Roman"/>
        <family val="1"/>
        <charset val="204"/>
      </rPr>
      <t>в водах</t>
    </r>
    <r>
      <rPr>
        <b/>
        <sz val="14"/>
        <rFont val="Times New Roman"/>
        <family val="1"/>
        <charset val="204"/>
      </rPr>
      <t xml:space="preserve"> </t>
    </r>
    <r>
      <rPr>
        <sz val="14"/>
        <rFont val="Times New Roman"/>
        <family val="1"/>
        <charset val="204"/>
      </rPr>
      <t>атомно-абсорбционным методом</t>
    </r>
  </si>
  <si>
    <r>
      <t xml:space="preserve">Определение </t>
    </r>
    <r>
      <rPr>
        <b/>
        <sz val="14"/>
        <rFont val="Times New Roman"/>
        <family val="1"/>
        <charset val="204"/>
      </rPr>
      <t xml:space="preserve">свинца </t>
    </r>
    <r>
      <rPr>
        <sz val="14"/>
        <rFont val="Times New Roman"/>
        <family val="1"/>
        <charset val="204"/>
      </rPr>
      <t>в водах</t>
    </r>
    <r>
      <rPr>
        <b/>
        <sz val="14"/>
        <rFont val="Times New Roman"/>
        <family val="1"/>
        <charset val="204"/>
      </rPr>
      <t xml:space="preserve"> </t>
    </r>
    <r>
      <rPr>
        <sz val="14"/>
        <rFont val="Times New Roman"/>
        <family val="1"/>
        <charset val="204"/>
      </rPr>
      <t>методом атомно-абсорбционным методом</t>
    </r>
  </si>
  <si>
    <r>
      <t xml:space="preserve">Определение </t>
    </r>
    <r>
      <rPr>
        <b/>
        <sz val="14"/>
        <rFont val="Times New Roman"/>
        <family val="1"/>
        <charset val="204"/>
      </rPr>
      <t xml:space="preserve">селена </t>
    </r>
    <r>
      <rPr>
        <sz val="14"/>
        <rFont val="Times New Roman"/>
        <family val="1"/>
        <charset val="204"/>
      </rPr>
      <t>в водах</t>
    </r>
    <r>
      <rPr>
        <b/>
        <sz val="14"/>
        <rFont val="Times New Roman"/>
        <family val="1"/>
        <charset val="204"/>
      </rPr>
      <t xml:space="preserve"> </t>
    </r>
    <r>
      <rPr>
        <sz val="14"/>
        <rFont val="Times New Roman"/>
        <family val="1"/>
        <charset val="204"/>
      </rPr>
      <t>атомно-абсорбционным методом</t>
    </r>
  </si>
  <si>
    <t>7.1.025</t>
  </si>
  <si>
    <r>
      <t xml:space="preserve">Определение </t>
    </r>
    <r>
      <rPr>
        <b/>
        <sz val="14"/>
        <rFont val="Times New Roman"/>
        <family val="1"/>
        <charset val="204"/>
      </rPr>
      <t xml:space="preserve">хрома Сr 6+ и Сr 3+ </t>
    </r>
    <r>
      <rPr>
        <sz val="14"/>
        <rFont val="Times New Roman"/>
        <family val="1"/>
        <charset val="204"/>
      </rPr>
      <t>в водах</t>
    </r>
    <r>
      <rPr>
        <b/>
        <sz val="14"/>
        <rFont val="Times New Roman"/>
        <family val="1"/>
        <charset val="204"/>
      </rPr>
      <t xml:space="preserve"> </t>
    </r>
    <r>
      <rPr>
        <sz val="14"/>
        <rFont val="Times New Roman"/>
        <family val="1"/>
        <charset val="204"/>
      </rPr>
      <t>фотометрическим</t>
    </r>
    <r>
      <rPr>
        <b/>
        <sz val="14"/>
        <rFont val="Times New Roman"/>
        <family val="1"/>
        <charset val="204"/>
      </rPr>
      <t xml:space="preserve"> </t>
    </r>
    <r>
      <rPr>
        <sz val="14"/>
        <rFont val="Times New Roman"/>
        <family val="1"/>
        <charset val="204"/>
      </rPr>
      <t xml:space="preserve">методом </t>
    </r>
  </si>
  <si>
    <r>
      <t xml:space="preserve">Определение </t>
    </r>
    <r>
      <rPr>
        <b/>
        <sz val="14"/>
        <rFont val="Times New Roman"/>
        <family val="1"/>
        <charset val="204"/>
      </rPr>
      <t xml:space="preserve">цианидов </t>
    </r>
    <r>
      <rPr>
        <sz val="14"/>
        <rFont val="Times New Roman"/>
        <family val="1"/>
        <charset val="204"/>
      </rPr>
      <t>в водах фотометрическим методом</t>
    </r>
  </si>
  <si>
    <r>
      <t xml:space="preserve">Определение </t>
    </r>
    <r>
      <rPr>
        <b/>
        <sz val="14"/>
        <rFont val="Times New Roman"/>
        <family val="1"/>
        <charset val="204"/>
      </rPr>
      <t xml:space="preserve">цинка </t>
    </r>
    <r>
      <rPr>
        <sz val="14"/>
        <rFont val="Times New Roman"/>
        <family val="1"/>
        <charset val="204"/>
      </rPr>
      <t>в водах</t>
    </r>
    <r>
      <rPr>
        <b/>
        <sz val="14"/>
        <rFont val="Times New Roman"/>
        <family val="1"/>
        <charset val="204"/>
      </rPr>
      <t xml:space="preserve"> </t>
    </r>
    <r>
      <rPr>
        <sz val="14"/>
        <rFont val="Times New Roman"/>
        <family val="1"/>
        <charset val="204"/>
      </rPr>
      <t>атомно-абсорбционным методом</t>
    </r>
  </si>
  <si>
    <r>
      <t xml:space="preserve">Определение анионов в водах методом капиллярного электрофореза </t>
    </r>
    <r>
      <rPr>
        <b/>
        <sz val="14"/>
        <rFont val="Times New Roman"/>
        <family val="1"/>
        <charset val="204"/>
      </rPr>
      <t>(нитритов, нитратов, хлоридов, сульфатов, фторидов, фосфатов)</t>
    </r>
    <r>
      <rPr>
        <sz val="14"/>
        <rFont val="Times New Roman"/>
        <family val="1"/>
        <charset val="204"/>
      </rPr>
      <t xml:space="preserve">                                      </t>
    </r>
  </si>
  <si>
    <r>
      <t xml:space="preserve">Определение катионов в водах методом капиллярного электрофореза </t>
    </r>
    <r>
      <rPr>
        <b/>
        <sz val="14"/>
        <rFont val="Times New Roman"/>
        <family val="1"/>
        <charset val="204"/>
      </rPr>
      <t xml:space="preserve">(аммиака, бария, калия, кальция, лития, магния, натрия, стронция)                          </t>
    </r>
    <r>
      <rPr>
        <sz val="14"/>
        <rFont val="Times New Roman"/>
        <family val="1"/>
        <charset val="204"/>
      </rPr>
      <t xml:space="preserve"> </t>
    </r>
  </si>
  <si>
    <t>Определение ртути общей из материалов различного состава методом холодного пара</t>
  </si>
  <si>
    <t>Определение остаточных количеств хлорорганических пестицидов (ДДТ и его метаболитов, альфа-, бета-, гамма-ГХЦГ, гексахлорбензол, гептахлор, алдрин) в воде методом газо-жидкостной хроматографии</t>
  </si>
  <si>
    <t>Определение остаточных количеств 2,4-Д в воде методом тонкослойной хроматографии</t>
  </si>
  <si>
    <r>
      <t xml:space="preserve">Определение </t>
    </r>
    <r>
      <rPr>
        <b/>
        <sz val="14"/>
        <rFont val="Times New Roman"/>
        <family val="1"/>
        <charset val="204"/>
      </rPr>
      <t xml:space="preserve">органолептических свойств </t>
    </r>
    <r>
      <rPr>
        <sz val="14"/>
        <rFont val="Times New Roman"/>
        <family val="1"/>
        <charset val="204"/>
      </rPr>
      <t>воды (запах, привкус, цветность, мутность)</t>
    </r>
  </si>
  <si>
    <r>
      <t xml:space="preserve">Определение </t>
    </r>
    <r>
      <rPr>
        <b/>
        <sz val="14"/>
        <rFont val="Times New Roman"/>
        <family val="1"/>
        <charset val="204"/>
      </rPr>
      <t>обобщенных показателей</t>
    </r>
    <r>
      <rPr>
        <sz val="14"/>
        <rFont val="Times New Roman"/>
        <family val="1"/>
        <charset val="204"/>
      </rPr>
      <t xml:space="preserve"> в водах (запах, привкус, цветность, мутность, водородный показатель (рН), железо, жесткость общая, окисляемость перманганатная, сухой остаток (общая минерализация), нефтепродукты, фенолы общие и летучие, АПАВ) </t>
    </r>
  </si>
  <si>
    <r>
      <t xml:space="preserve">Санитарно-гигенические исследования </t>
    </r>
    <r>
      <rPr>
        <b/>
        <sz val="14"/>
        <rFont val="Times New Roman"/>
        <family val="1"/>
        <charset val="204"/>
      </rPr>
      <t xml:space="preserve">пробы воды нецентрализованного водоснабжения </t>
    </r>
    <r>
      <rPr>
        <sz val="14"/>
        <rFont val="Times New Roman"/>
        <family val="1"/>
        <charset val="204"/>
      </rPr>
      <t>(запах, привкус, цветность, мутность, водородный показатель (рН), жесткость общая, окисляемость перманганатная, сухой остаток (общая минерализация), нитраты, хлориды, сульфаты)</t>
    </r>
  </si>
  <si>
    <r>
      <t xml:space="preserve">Определение </t>
    </r>
    <r>
      <rPr>
        <b/>
        <sz val="14"/>
        <rFont val="Times New Roman"/>
        <family val="1"/>
        <charset val="204"/>
      </rPr>
      <t>бенз(а)пирена</t>
    </r>
    <r>
      <rPr>
        <sz val="14"/>
        <rFont val="Times New Roman"/>
        <family val="1"/>
        <charset val="204"/>
      </rPr>
      <t xml:space="preserve"> в водах методом высокоэффективной жидкостной хроматографии</t>
    </r>
  </si>
  <si>
    <t>7.1.038</t>
  </si>
  <si>
    <r>
      <t xml:space="preserve">Определение </t>
    </r>
    <r>
      <rPr>
        <b/>
        <sz val="14"/>
        <rFont val="Times New Roman"/>
        <family val="1"/>
        <charset val="204"/>
      </rPr>
      <t xml:space="preserve">ванадия </t>
    </r>
    <r>
      <rPr>
        <sz val="14"/>
        <rFont val="Times New Roman"/>
        <family val="1"/>
        <charset val="204"/>
      </rPr>
      <t>в водах</t>
    </r>
    <r>
      <rPr>
        <b/>
        <sz val="14"/>
        <rFont val="Times New Roman"/>
        <family val="1"/>
        <charset val="204"/>
      </rPr>
      <t xml:space="preserve"> </t>
    </r>
    <r>
      <rPr>
        <sz val="14"/>
        <rFont val="Times New Roman"/>
        <family val="1"/>
        <charset val="204"/>
      </rPr>
      <t>атомно-абсорбционным методом</t>
    </r>
  </si>
  <si>
    <r>
      <t xml:space="preserve">Определение </t>
    </r>
    <r>
      <rPr>
        <b/>
        <sz val="14"/>
        <rFont val="Times New Roman"/>
        <family val="1"/>
        <charset val="204"/>
      </rPr>
      <t xml:space="preserve">висмута </t>
    </r>
    <r>
      <rPr>
        <sz val="14"/>
        <rFont val="Times New Roman"/>
        <family val="1"/>
        <charset val="204"/>
      </rPr>
      <t>в водах</t>
    </r>
    <r>
      <rPr>
        <b/>
        <sz val="14"/>
        <rFont val="Times New Roman"/>
        <family val="1"/>
        <charset val="204"/>
      </rPr>
      <t xml:space="preserve"> </t>
    </r>
    <r>
      <rPr>
        <sz val="14"/>
        <rFont val="Times New Roman"/>
        <family val="1"/>
        <charset val="204"/>
      </rPr>
      <t>атомно-абсорбционным методом</t>
    </r>
  </si>
  <si>
    <r>
      <t xml:space="preserve">Определение </t>
    </r>
    <r>
      <rPr>
        <b/>
        <sz val="14"/>
        <rFont val="Times New Roman"/>
        <family val="1"/>
        <charset val="204"/>
      </rPr>
      <t xml:space="preserve">кобальта </t>
    </r>
    <r>
      <rPr>
        <sz val="14"/>
        <rFont val="Times New Roman"/>
        <family val="1"/>
        <charset val="204"/>
      </rPr>
      <t>в водах</t>
    </r>
    <r>
      <rPr>
        <b/>
        <sz val="14"/>
        <rFont val="Times New Roman"/>
        <family val="1"/>
        <charset val="204"/>
      </rPr>
      <t xml:space="preserve"> </t>
    </r>
    <r>
      <rPr>
        <sz val="14"/>
        <rFont val="Times New Roman"/>
        <family val="1"/>
        <charset val="204"/>
      </rPr>
      <t>атомно-абсорбционным методом</t>
    </r>
  </si>
  <si>
    <r>
      <t xml:space="preserve">Определение </t>
    </r>
    <r>
      <rPr>
        <b/>
        <sz val="14"/>
        <rFont val="Times New Roman"/>
        <family val="1"/>
        <charset val="204"/>
      </rPr>
      <t xml:space="preserve">олова </t>
    </r>
    <r>
      <rPr>
        <sz val="14"/>
        <rFont val="Times New Roman"/>
        <family val="1"/>
        <charset val="204"/>
      </rPr>
      <t>в водах</t>
    </r>
    <r>
      <rPr>
        <b/>
        <sz val="14"/>
        <rFont val="Times New Roman"/>
        <family val="1"/>
        <charset val="204"/>
      </rPr>
      <t xml:space="preserve"> </t>
    </r>
    <r>
      <rPr>
        <sz val="14"/>
        <rFont val="Times New Roman"/>
        <family val="1"/>
        <charset val="204"/>
      </rPr>
      <t>атомно-абсорбционным методом</t>
    </r>
  </si>
  <si>
    <r>
      <t xml:space="preserve">Определение </t>
    </r>
    <r>
      <rPr>
        <b/>
        <sz val="14"/>
        <rFont val="Times New Roman"/>
        <family val="1"/>
        <charset val="204"/>
      </rPr>
      <t xml:space="preserve">серебра </t>
    </r>
    <r>
      <rPr>
        <sz val="14"/>
        <rFont val="Times New Roman"/>
        <family val="1"/>
        <charset val="204"/>
      </rPr>
      <t>в водах</t>
    </r>
    <r>
      <rPr>
        <b/>
        <sz val="14"/>
        <rFont val="Times New Roman"/>
        <family val="1"/>
        <charset val="204"/>
      </rPr>
      <t xml:space="preserve"> </t>
    </r>
    <r>
      <rPr>
        <sz val="14"/>
        <rFont val="Times New Roman"/>
        <family val="1"/>
        <charset val="204"/>
      </rPr>
      <t>атомно-абсорбционным методом</t>
    </r>
  </si>
  <si>
    <t>7.1.043</t>
  </si>
  <si>
    <r>
      <t xml:space="preserve">Определение </t>
    </r>
    <r>
      <rPr>
        <b/>
        <sz val="14"/>
        <rFont val="Times New Roman"/>
        <family val="1"/>
        <charset val="204"/>
      </rPr>
      <t>сероводорода</t>
    </r>
    <r>
      <rPr>
        <sz val="14"/>
        <rFont val="Times New Roman"/>
        <family val="1"/>
        <charset val="204"/>
      </rPr>
      <t xml:space="preserve"> в водах фотометрическим методом</t>
    </r>
  </si>
  <si>
    <r>
      <t xml:space="preserve">Определение </t>
    </r>
    <r>
      <rPr>
        <b/>
        <sz val="14"/>
        <rFont val="Times New Roman"/>
        <family val="1"/>
        <charset val="204"/>
      </rPr>
      <t xml:space="preserve">сурьмы </t>
    </r>
    <r>
      <rPr>
        <sz val="14"/>
        <rFont val="Times New Roman"/>
        <family val="1"/>
        <charset val="204"/>
      </rPr>
      <t>в водах</t>
    </r>
    <r>
      <rPr>
        <b/>
        <sz val="14"/>
        <rFont val="Times New Roman"/>
        <family val="1"/>
        <charset val="204"/>
      </rPr>
      <t xml:space="preserve"> </t>
    </r>
    <r>
      <rPr>
        <sz val="14"/>
        <rFont val="Times New Roman"/>
        <family val="1"/>
        <charset val="204"/>
      </rPr>
      <t>методом атомно-абсорбционным методом</t>
    </r>
  </si>
  <si>
    <r>
      <t>Определение</t>
    </r>
    <r>
      <rPr>
        <b/>
        <sz val="14"/>
        <rFont val="Times New Roman"/>
        <family val="1"/>
        <charset val="204"/>
      </rPr>
      <t xml:space="preserve"> фторидов</t>
    </r>
    <r>
      <rPr>
        <sz val="14"/>
        <rFont val="Times New Roman"/>
        <family val="1"/>
        <charset val="204"/>
      </rPr>
      <t xml:space="preserve"> в водах потенциометрическим методом</t>
    </r>
  </si>
  <si>
    <r>
      <t xml:space="preserve">Определение </t>
    </r>
    <r>
      <rPr>
        <b/>
        <sz val="14"/>
        <rFont val="Times New Roman"/>
        <family val="1"/>
        <charset val="204"/>
      </rPr>
      <t xml:space="preserve">титана </t>
    </r>
    <r>
      <rPr>
        <sz val="14"/>
        <rFont val="Times New Roman"/>
        <family val="1"/>
        <charset val="204"/>
      </rPr>
      <t>в водах</t>
    </r>
    <r>
      <rPr>
        <b/>
        <sz val="14"/>
        <rFont val="Times New Roman"/>
        <family val="1"/>
        <charset val="204"/>
      </rPr>
      <t xml:space="preserve"> </t>
    </r>
    <r>
      <rPr>
        <sz val="14"/>
        <rFont val="Times New Roman"/>
        <family val="1"/>
        <charset val="204"/>
      </rPr>
      <t>атомно-абсорбционным методом</t>
    </r>
  </si>
  <si>
    <r>
      <t xml:space="preserve">Определение </t>
    </r>
    <r>
      <rPr>
        <b/>
        <sz val="14"/>
        <rFont val="Times New Roman"/>
        <family val="1"/>
        <charset val="204"/>
      </rPr>
      <t xml:space="preserve">хрома общего </t>
    </r>
    <r>
      <rPr>
        <sz val="14"/>
        <rFont val="Times New Roman"/>
        <family val="1"/>
        <charset val="204"/>
      </rPr>
      <t>в водах</t>
    </r>
    <r>
      <rPr>
        <b/>
        <sz val="14"/>
        <rFont val="Times New Roman"/>
        <family val="1"/>
        <charset val="204"/>
      </rPr>
      <t xml:space="preserve"> </t>
    </r>
    <r>
      <rPr>
        <sz val="14"/>
        <rFont val="Times New Roman"/>
        <family val="1"/>
        <charset val="204"/>
      </rPr>
      <t xml:space="preserve">атомно-абсорбционным методом </t>
    </r>
  </si>
  <si>
    <r>
      <t xml:space="preserve">Определение </t>
    </r>
    <r>
      <rPr>
        <b/>
        <sz val="14"/>
        <rFont val="Times New Roman"/>
        <family val="1"/>
        <charset val="204"/>
      </rPr>
      <t xml:space="preserve">хрома (общего, Сr 6+,  Сr 3+) </t>
    </r>
    <r>
      <rPr>
        <sz val="14"/>
        <rFont val="Times New Roman"/>
        <family val="1"/>
        <charset val="204"/>
      </rPr>
      <t>в водах</t>
    </r>
    <r>
      <rPr>
        <b/>
        <sz val="14"/>
        <rFont val="Times New Roman"/>
        <family val="1"/>
        <charset val="204"/>
      </rPr>
      <t xml:space="preserve"> </t>
    </r>
    <r>
      <rPr>
        <sz val="14"/>
        <rFont val="Times New Roman"/>
        <family val="1"/>
        <charset val="204"/>
      </rPr>
      <t xml:space="preserve">фотометрическим методом </t>
    </r>
  </si>
  <si>
    <r>
      <t>Определение хлорорганических веществ дихлорметана</t>
    </r>
    <r>
      <rPr>
        <b/>
        <sz val="14"/>
        <rFont val="Times New Roman"/>
        <family val="1"/>
        <charset val="204"/>
      </rPr>
      <t xml:space="preserve"> (хлористого метилена)</t>
    </r>
    <r>
      <rPr>
        <sz val="14"/>
        <rFont val="Times New Roman"/>
        <family val="1"/>
        <charset val="204"/>
      </rPr>
      <t xml:space="preserve">, трихлорметана </t>
    </r>
    <r>
      <rPr>
        <b/>
        <sz val="14"/>
        <rFont val="Times New Roman"/>
        <family val="1"/>
        <charset val="204"/>
      </rPr>
      <t>(хлороформа)</t>
    </r>
    <r>
      <rPr>
        <sz val="14"/>
        <rFont val="Times New Roman"/>
        <family val="1"/>
        <charset val="204"/>
      </rPr>
      <t xml:space="preserve">, трибромметана </t>
    </r>
    <r>
      <rPr>
        <b/>
        <sz val="14"/>
        <rFont val="Times New Roman"/>
        <family val="1"/>
        <charset val="204"/>
      </rPr>
      <t>(бромоформа)</t>
    </r>
    <r>
      <rPr>
        <sz val="14"/>
        <rFont val="Times New Roman"/>
        <family val="1"/>
        <charset val="204"/>
      </rPr>
      <t xml:space="preserve">, тетрахлорметана </t>
    </r>
    <r>
      <rPr>
        <b/>
        <sz val="14"/>
        <rFont val="Times New Roman"/>
        <family val="1"/>
        <charset val="204"/>
      </rPr>
      <t>(четырёххлористого углерода)</t>
    </r>
    <r>
      <rPr>
        <sz val="14"/>
        <rFont val="Times New Roman"/>
        <family val="1"/>
        <charset val="204"/>
      </rPr>
      <t xml:space="preserve"> в воде методом газовой хромотографии </t>
    </r>
  </si>
  <si>
    <r>
      <t xml:space="preserve">Определение </t>
    </r>
    <r>
      <rPr>
        <b/>
        <sz val="14"/>
        <rFont val="Times New Roman"/>
        <family val="1"/>
        <charset val="204"/>
      </rPr>
      <t xml:space="preserve">хлора остаточного (свободного и связанного) </t>
    </r>
    <r>
      <rPr>
        <sz val="14"/>
        <rFont val="Times New Roman"/>
        <family val="1"/>
        <charset val="204"/>
      </rPr>
      <t>в водах титриметрическим методом</t>
    </r>
  </si>
  <si>
    <r>
      <t xml:space="preserve">Определение </t>
    </r>
    <r>
      <rPr>
        <b/>
        <sz val="14"/>
        <rFont val="Times New Roman"/>
        <family val="1"/>
        <charset val="204"/>
      </rPr>
      <t xml:space="preserve">хлора остаточного свободного </t>
    </r>
    <r>
      <rPr>
        <sz val="14"/>
        <rFont val="Times New Roman"/>
        <family val="1"/>
        <charset val="204"/>
      </rPr>
      <t>в водах титриметрическим методом</t>
    </r>
  </si>
  <si>
    <r>
      <t xml:space="preserve">Определение </t>
    </r>
    <r>
      <rPr>
        <b/>
        <sz val="14"/>
        <rFont val="Times New Roman"/>
        <family val="1"/>
        <charset val="204"/>
      </rPr>
      <t xml:space="preserve">озона остаточного </t>
    </r>
    <r>
      <rPr>
        <sz val="14"/>
        <rFont val="Times New Roman"/>
        <family val="1"/>
        <charset val="204"/>
      </rPr>
      <t>в водах титриметрическим методом</t>
    </r>
  </si>
  <si>
    <r>
      <t xml:space="preserve">Определение </t>
    </r>
    <r>
      <rPr>
        <b/>
        <sz val="14"/>
        <rFont val="Times New Roman"/>
        <family val="1"/>
        <charset val="204"/>
      </rPr>
      <t xml:space="preserve">полифосфатов (фосфатов) </t>
    </r>
    <r>
      <rPr>
        <sz val="14"/>
        <rFont val="Times New Roman"/>
        <family val="1"/>
        <charset val="204"/>
      </rPr>
      <t>в водах</t>
    </r>
    <r>
      <rPr>
        <b/>
        <sz val="14"/>
        <rFont val="Times New Roman"/>
        <family val="1"/>
        <charset val="204"/>
      </rPr>
      <t xml:space="preserve"> </t>
    </r>
    <r>
      <rPr>
        <sz val="14"/>
        <rFont val="Times New Roman"/>
        <family val="1"/>
        <charset val="204"/>
      </rPr>
      <t xml:space="preserve">фотометрическим методом </t>
    </r>
  </si>
  <si>
    <r>
      <t xml:space="preserve">Определение </t>
    </r>
    <r>
      <rPr>
        <b/>
        <sz val="14"/>
        <rFont val="Times New Roman"/>
        <family val="1"/>
        <charset val="204"/>
      </rPr>
      <t>температуры горячей воды</t>
    </r>
    <r>
      <rPr>
        <sz val="14"/>
        <rFont val="Times New Roman"/>
        <family val="1"/>
        <charset val="204"/>
      </rPr>
      <t xml:space="preserve"> из систем горячего водоснабжения</t>
    </r>
  </si>
  <si>
    <r>
      <t xml:space="preserve">Определение </t>
    </r>
    <r>
      <rPr>
        <b/>
        <sz val="14"/>
        <rFont val="Times New Roman"/>
        <family val="1"/>
        <charset val="204"/>
      </rPr>
      <t xml:space="preserve">щелочности </t>
    </r>
    <r>
      <rPr>
        <sz val="14"/>
        <rFont val="Times New Roman"/>
        <family val="1"/>
        <charset val="204"/>
      </rPr>
      <t>в водах титриметрическим методом</t>
    </r>
  </si>
  <si>
    <r>
      <t xml:space="preserve">Определение </t>
    </r>
    <r>
      <rPr>
        <b/>
        <sz val="14"/>
        <rFont val="Times New Roman"/>
        <family val="1"/>
        <charset val="204"/>
      </rPr>
      <t>гидрокарбонатов</t>
    </r>
    <r>
      <rPr>
        <sz val="14"/>
        <rFont val="Times New Roman"/>
        <family val="1"/>
        <charset val="204"/>
      </rPr>
      <t xml:space="preserve"> в водах титриметрическим методом</t>
    </r>
  </si>
  <si>
    <r>
      <t xml:space="preserve">Определение </t>
    </r>
    <r>
      <rPr>
        <b/>
        <sz val="14"/>
        <rFont val="Times New Roman"/>
        <family val="1"/>
        <charset val="204"/>
      </rPr>
      <t>карбонатов</t>
    </r>
    <r>
      <rPr>
        <sz val="14"/>
        <rFont val="Times New Roman"/>
        <family val="1"/>
        <charset val="204"/>
      </rPr>
      <t xml:space="preserve"> в водах титриметрическим методом</t>
    </r>
  </si>
  <si>
    <r>
      <t xml:space="preserve">Определение </t>
    </r>
    <r>
      <rPr>
        <b/>
        <sz val="14"/>
        <rFont val="Times New Roman"/>
        <family val="1"/>
        <charset val="204"/>
      </rPr>
      <t>железа</t>
    </r>
    <r>
      <rPr>
        <sz val="14"/>
        <rFont val="Times New Roman"/>
        <family val="1"/>
        <charset val="204"/>
      </rPr>
      <t xml:space="preserve"> в водах фотометрическим методом</t>
    </r>
  </si>
  <si>
    <r>
      <t xml:space="preserve">Определение </t>
    </r>
    <r>
      <rPr>
        <b/>
        <sz val="14"/>
        <rFont val="Times New Roman"/>
        <family val="1"/>
        <charset val="204"/>
      </rPr>
      <t>меди</t>
    </r>
    <r>
      <rPr>
        <sz val="14"/>
        <rFont val="Times New Roman"/>
        <family val="1"/>
        <charset val="204"/>
      </rPr>
      <t xml:space="preserve"> в водах фотометрическим методом</t>
    </r>
  </si>
  <si>
    <r>
      <t xml:space="preserve">Определение </t>
    </r>
    <r>
      <rPr>
        <b/>
        <sz val="14"/>
        <rFont val="Times New Roman"/>
        <family val="1"/>
        <charset val="204"/>
      </rPr>
      <t>нитрит-иона</t>
    </r>
    <r>
      <rPr>
        <sz val="14"/>
        <rFont val="Times New Roman"/>
        <family val="1"/>
        <charset val="204"/>
      </rPr>
      <t xml:space="preserve"> в водах фотометрическим методом</t>
    </r>
  </si>
  <si>
    <t>7.1.058</t>
  </si>
  <si>
    <r>
      <t xml:space="preserve">Определение </t>
    </r>
    <r>
      <rPr>
        <b/>
        <sz val="14"/>
        <rFont val="Times New Roman"/>
        <family val="1"/>
        <charset val="204"/>
      </rPr>
      <t>нитратов</t>
    </r>
    <r>
      <rPr>
        <sz val="14"/>
        <rFont val="Times New Roman"/>
        <family val="1"/>
        <charset val="204"/>
      </rPr>
      <t xml:space="preserve"> в водах фотометрическим методом</t>
    </r>
  </si>
  <si>
    <t>7.1.059</t>
  </si>
  <si>
    <r>
      <t xml:space="preserve">Определение </t>
    </r>
    <r>
      <rPr>
        <b/>
        <sz val="14"/>
        <rFont val="Times New Roman"/>
        <family val="1"/>
        <charset val="204"/>
      </rPr>
      <t>мышьяка</t>
    </r>
    <r>
      <rPr>
        <sz val="14"/>
        <rFont val="Times New Roman"/>
        <family val="1"/>
        <charset val="204"/>
      </rPr>
      <t xml:space="preserve"> в водах фотометрическим методом</t>
    </r>
  </si>
  <si>
    <t>7.1.060</t>
  </si>
  <si>
    <r>
      <t xml:space="preserve">Определение </t>
    </r>
    <r>
      <rPr>
        <b/>
        <sz val="14"/>
        <rFont val="Times New Roman"/>
        <family val="1"/>
        <charset val="204"/>
      </rPr>
      <t>сульфатов</t>
    </r>
    <r>
      <rPr>
        <sz val="14"/>
        <rFont val="Times New Roman"/>
        <family val="1"/>
        <charset val="204"/>
      </rPr>
      <t xml:space="preserve"> в водах турбидиметрическим и (или) титриметрическим методом</t>
    </r>
  </si>
  <si>
    <t>7.1.061</t>
  </si>
  <si>
    <r>
      <t>Определение</t>
    </r>
    <r>
      <rPr>
        <b/>
        <sz val="14"/>
        <rFont val="Times New Roman"/>
        <family val="1"/>
        <charset val="204"/>
      </rPr>
      <t xml:space="preserve"> фторидов</t>
    </r>
    <r>
      <rPr>
        <sz val="14"/>
        <rFont val="Times New Roman"/>
        <family val="1"/>
        <charset val="204"/>
      </rPr>
      <t xml:space="preserve"> в водах фотометрическим методом</t>
    </r>
  </si>
  <si>
    <t>7.1.062</t>
  </si>
  <si>
    <r>
      <t xml:space="preserve">Определение </t>
    </r>
    <r>
      <rPr>
        <b/>
        <sz val="14"/>
        <rFont val="Times New Roman"/>
        <family val="1"/>
        <charset val="204"/>
      </rPr>
      <t>хлоридов</t>
    </r>
    <r>
      <rPr>
        <sz val="14"/>
        <rFont val="Times New Roman"/>
        <family val="1"/>
        <charset val="204"/>
      </rPr>
      <t xml:space="preserve"> в водах титриметрическим методом</t>
    </r>
  </si>
  <si>
    <r>
      <t xml:space="preserve">Определение </t>
    </r>
    <r>
      <rPr>
        <b/>
        <sz val="14"/>
        <rFont val="Times New Roman"/>
        <family val="1"/>
        <charset val="204"/>
      </rPr>
      <t xml:space="preserve">запаха </t>
    </r>
    <r>
      <rPr>
        <sz val="14"/>
        <rFont val="Times New Roman"/>
        <family val="1"/>
        <charset val="204"/>
      </rPr>
      <t>в воде бассейнов и аквапарков органолептическим методом</t>
    </r>
  </si>
  <si>
    <r>
      <t xml:space="preserve">Определение </t>
    </r>
    <r>
      <rPr>
        <b/>
        <sz val="14"/>
        <rFont val="Times New Roman"/>
        <family val="1"/>
        <charset val="204"/>
      </rPr>
      <t xml:space="preserve">цветности </t>
    </r>
    <r>
      <rPr>
        <sz val="14"/>
        <rFont val="Times New Roman"/>
        <family val="1"/>
        <charset val="204"/>
      </rPr>
      <t>воды бассейнов и аквапарков фотометрическим методом</t>
    </r>
  </si>
  <si>
    <r>
      <t xml:space="preserve">Определение </t>
    </r>
    <r>
      <rPr>
        <b/>
        <sz val="14"/>
        <rFont val="Times New Roman"/>
        <family val="1"/>
        <charset val="204"/>
      </rPr>
      <t xml:space="preserve">мутности </t>
    </r>
    <r>
      <rPr>
        <sz val="14"/>
        <rFont val="Times New Roman"/>
        <family val="1"/>
        <charset val="204"/>
      </rPr>
      <t>воды бассейнов и аквапарков фотометрическим методом</t>
    </r>
  </si>
  <si>
    <r>
      <t xml:space="preserve">Определение </t>
    </r>
    <r>
      <rPr>
        <b/>
        <sz val="14"/>
        <rFont val="Times New Roman"/>
        <family val="1"/>
        <charset val="204"/>
      </rPr>
      <t>хлора остаточного свободного</t>
    </r>
    <r>
      <rPr>
        <sz val="14"/>
        <rFont val="Times New Roman"/>
        <family val="1"/>
        <charset val="204"/>
      </rPr>
      <t xml:space="preserve"> в воде бассейнов и аквапарков титриметрическим методом</t>
    </r>
  </si>
  <si>
    <r>
      <t xml:space="preserve">Определение </t>
    </r>
    <r>
      <rPr>
        <b/>
        <sz val="14"/>
        <rFont val="Times New Roman"/>
        <family val="1"/>
        <charset val="204"/>
      </rPr>
      <t>хлора общего (остаточного свободного и связанного)</t>
    </r>
    <r>
      <rPr>
        <sz val="14"/>
        <rFont val="Times New Roman"/>
        <family val="1"/>
        <charset val="204"/>
      </rPr>
      <t xml:space="preserve"> в воде бассейнов и аквапарков титриметрическим методом</t>
    </r>
  </si>
  <si>
    <r>
      <t xml:space="preserve">Определение </t>
    </r>
    <r>
      <rPr>
        <b/>
        <sz val="14"/>
        <rFont val="Times New Roman"/>
        <family val="1"/>
        <charset val="204"/>
      </rPr>
      <t xml:space="preserve">азота аммонийного (по азоту) </t>
    </r>
    <r>
      <rPr>
        <sz val="14"/>
        <rFont val="Times New Roman"/>
        <family val="1"/>
        <charset val="204"/>
      </rPr>
      <t xml:space="preserve">в воде бассейнов и аквапарков фотометрическим методом                                                                      </t>
    </r>
    <r>
      <rPr>
        <b/>
        <sz val="14"/>
        <rFont val="Times New Roman"/>
        <family val="1"/>
        <charset val="204"/>
      </rPr>
      <t/>
    </r>
  </si>
  <si>
    <r>
      <t xml:space="preserve">Определение </t>
    </r>
    <r>
      <rPr>
        <b/>
        <sz val="14"/>
        <rFont val="Times New Roman"/>
        <family val="1"/>
        <charset val="204"/>
      </rPr>
      <t>окисляемости перманганатной</t>
    </r>
    <r>
      <rPr>
        <sz val="14"/>
        <rFont val="Times New Roman"/>
        <family val="1"/>
        <charset val="204"/>
      </rPr>
      <t xml:space="preserve"> в воде бассейнов и аквапарков                                     титриметрическим методом</t>
    </r>
  </si>
  <si>
    <r>
      <t xml:space="preserve">Определение </t>
    </r>
    <r>
      <rPr>
        <b/>
        <sz val="14"/>
        <rFont val="Times New Roman"/>
        <family val="1"/>
        <charset val="204"/>
      </rPr>
      <t xml:space="preserve">озона остаточного </t>
    </r>
    <r>
      <rPr>
        <sz val="14"/>
        <rFont val="Times New Roman"/>
        <family val="1"/>
        <charset val="204"/>
      </rPr>
      <t>в воде бассейнов и аквапарков титриметрическим методом</t>
    </r>
  </si>
  <si>
    <t>7.2.009</t>
  </si>
  <si>
    <r>
      <t xml:space="preserve">Определение </t>
    </r>
    <r>
      <rPr>
        <b/>
        <sz val="14"/>
        <rFont val="Times New Roman"/>
        <family val="1"/>
        <charset val="204"/>
      </rPr>
      <t xml:space="preserve">рН </t>
    </r>
    <r>
      <rPr>
        <sz val="14"/>
        <rFont val="Times New Roman"/>
        <family val="1"/>
        <charset val="204"/>
      </rPr>
      <t>воды бассейнов и аквапарков потенциометрическим методом</t>
    </r>
  </si>
  <si>
    <r>
      <t xml:space="preserve">Определение </t>
    </r>
    <r>
      <rPr>
        <b/>
        <sz val="14"/>
        <rFont val="Times New Roman"/>
        <family val="1"/>
        <charset val="204"/>
      </rPr>
      <t>хлороформа</t>
    </r>
    <r>
      <rPr>
        <sz val="14"/>
        <rFont val="Times New Roman"/>
        <family val="1"/>
        <charset val="204"/>
      </rPr>
      <t xml:space="preserve"> (трихлорметана) в воде бассейнов и аквапарков методом газовой хромотографии </t>
    </r>
  </si>
  <si>
    <r>
      <t xml:space="preserve">Определение </t>
    </r>
    <r>
      <rPr>
        <b/>
        <sz val="14"/>
        <rFont val="Times New Roman"/>
        <family val="1"/>
        <charset val="204"/>
      </rPr>
      <t xml:space="preserve">хлоридов </t>
    </r>
    <r>
      <rPr>
        <sz val="14"/>
        <rFont val="Times New Roman"/>
        <family val="1"/>
        <charset val="204"/>
      </rPr>
      <t>в воде бассейнов и аквапарков методом капиллярного электрофореза</t>
    </r>
  </si>
  <si>
    <r>
      <t xml:space="preserve">Санитарно-гигенические исследования </t>
    </r>
    <r>
      <rPr>
        <b/>
        <sz val="14"/>
        <rFont val="Times New Roman"/>
        <family val="1"/>
        <charset val="204"/>
      </rPr>
      <t>пробы воды бассейна (аквапарка)</t>
    </r>
    <r>
      <rPr>
        <sz val="14"/>
        <rFont val="Times New Roman"/>
        <family val="1"/>
        <charset val="204"/>
      </rPr>
      <t xml:space="preserve">                              (запах, цветность, мутность)</t>
    </r>
  </si>
  <si>
    <r>
      <t xml:space="preserve">Санитарно-гигенические исследования </t>
    </r>
    <r>
      <rPr>
        <b/>
        <sz val="14"/>
        <rFont val="Times New Roman"/>
        <family val="1"/>
        <charset val="204"/>
      </rPr>
      <t>пробы воды бассейна (аквапарка)</t>
    </r>
    <r>
      <rPr>
        <sz val="14"/>
        <rFont val="Times New Roman"/>
        <family val="1"/>
        <charset val="204"/>
      </rPr>
      <t xml:space="preserve">                                    (запах, цветность, мутность, хлор остаточный свободный)</t>
    </r>
  </si>
  <si>
    <r>
      <t xml:space="preserve">Определение </t>
    </r>
    <r>
      <rPr>
        <b/>
        <sz val="14"/>
        <rFont val="Times New Roman"/>
        <family val="1"/>
        <charset val="204"/>
      </rPr>
      <t xml:space="preserve">хлоридов </t>
    </r>
    <r>
      <rPr>
        <sz val="14"/>
        <rFont val="Times New Roman"/>
        <family val="1"/>
        <charset val="204"/>
      </rPr>
      <t xml:space="preserve">в воде бассейнов и аквапарков титриметрическим методом </t>
    </r>
    <r>
      <rPr>
        <b/>
        <sz val="14"/>
        <rFont val="Times New Roman"/>
        <family val="1"/>
        <charset val="204"/>
      </rPr>
      <t/>
    </r>
  </si>
  <si>
    <r>
      <t xml:space="preserve">Определение </t>
    </r>
    <r>
      <rPr>
        <b/>
        <sz val="14"/>
        <rFont val="Times New Roman"/>
        <family val="1"/>
        <charset val="204"/>
      </rPr>
      <t>аммиака</t>
    </r>
    <r>
      <rPr>
        <sz val="14"/>
        <rFont val="Times New Roman"/>
        <family val="1"/>
        <charset val="204"/>
      </rPr>
      <t xml:space="preserve"> в воде водоемов и очищенных сточных вод фотометрическим методом</t>
    </r>
  </si>
  <si>
    <r>
      <t xml:space="preserve">Определение </t>
    </r>
    <r>
      <rPr>
        <b/>
        <sz val="14"/>
        <rFont val="Times New Roman"/>
        <family val="1"/>
        <charset val="204"/>
      </rPr>
      <t>БПК 5</t>
    </r>
    <r>
      <rPr>
        <sz val="14"/>
        <rFont val="Times New Roman"/>
        <family val="1"/>
        <charset val="204"/>
      </rPr>
      <t xml:space="preserve"> в воде водоемов и очищенных сточных вод титриметрическим методом</t>
    </r>
  </si>
  <si>
    <r>
      <t xml:space="preserve">Определение </t>
    </r>
    <r>
      <rPr>
        <b/>
        <sz val="14"/>
        <rFont val="Times New Roman"/>
        <family val="1"/>
        <charset val="204"/>
      </rPr>
      <t xml:space="preserve">взвешенных веществ </t>
    </r>
    <r>
      <rPr>
        <sz val="14"/>
        <rFont val="Times New Roman"/>
        <family val="1"/>
        <charset val="204"/>
      </rPr>
      <t>в воде водоемов и очищенных сточных вод гравиметрическим методом</t>
    </r>
  </si>
  <si>
    <r>
      <t xml:space="preserve">Определение </t>
    </r>
    <r>
      <rPr>
        <b/>
        <sz val="14"/>
        <rFont val="Times New Roman"/>
        <family val="1"/>
        <charset val="204"/>
      </rPr>
      <t xml:space="preserve">водородного показателя рН </t>
    </r>
    <r>
      <rPr>
        <sz val="14"/>
        <rFont val="Times New Roman"/>
        <family val="1"/>
        <charset val="204"/>
      </rPr>
      <t>в воде водоемов и очищенных сточных вод потенциометрическим методом</t>
    </r>
  </si>
  <si>
    <r>
      <t>Определение</t>
    </r>
    <r>
      <rPr>
        <b/>
        <sz val="14"/>
        <rFont val="Times New Roman"/>
        <family val="1"/>
        <charset val="204"/>
      </rPr>
      <t xml:space="preserve"> запаха</t>
    </r>
    <r>
      <rPr>
        <sz val="14"/>
        <rFont val="Times New Roman"/>
        <family val="1"/>
        <charset val="204"/>
      </rPr>
      <t xml:space="preserve"> в воде водоемов </t>
    </r>
  </si>
  <si>
    <r>
      <t xml:space="preserve">Определение </t>
    </r>
    <r>
      <rPr>
        <b/>
        <sz val="14"/>
        <rFont val="Times New Roman"/>
        <family val="1"/>
        <charset val="204"/>
      </rPr>
      <t xml:space="preserve">кадмия </t>
    </r>
    <r>
      <rPr>
        <sz val="14"/>
        <rFont val="Times New Roman"/>
        <family val="1"/>
        <charset val="204"/>
      </rPr>
      <t>в воде водоемов и очищенных сточных вод атомно-абсорбционным методом</t>
    </r>
  </si>
  <si>
    <r>
      <t xml:space="preserve">Определение </t>
    </r>
    <r>
      <rPr>
        <b/>
        <sz val="14"/>
        <rFont val="Times New Roman"/>
        <family val="1"/>
        <charset val="204"/>
      </rPr>
      <t xml:space="preserve">марганца </t>
    </r>
    <r>
      <rPr>
        <sz val="14"/>
        <rFont val="Times New Roman"/>
        <family val="1"/>
        <charset val="204"/>
      </rPr>
      <t>в воде водоемов и очищенных сточных вод фотометрическим методом</t>
    </r>
  </si>
  <si>
    <t>7.3.008</t>
  </si>
  <si>
    <r>
      <t>Определение</t>
    </r>
    <r>
      <rPr>
        <b/>
        <sz val="14"/>
        <rFont val="Times New Roman"/>
        <family val="1"/>
        <charset val="204"/>
      </rPr>
      <t xml:space="preserve"> меди </t>
    </r>
    <r>
      <rPr>
        <sz val="14"/>
        <rFont val="Times New Roman"/>
        <family val="1"/>
        <charset val="204"/>
      </rPr>
      <t>в воде водоемов и очищенных сточных вод атомно-абсорбционным методом</t>
    </r>
  </si>
  <si>
    <r>
      <t xml:space="preserve">Определение </t>
    </r>
    <r>
      <rPr>
        <b/>
        <sz val="14"/>
        <rFont val="Times New Roman"/>
        <family val="1"/>
        <charset val="204"/>
      </rPr>
      <t xml:space="preserve">никеля </t>
    </r>
    <r>
      <rPr>
        <sz val="14"/>
        <rFont val="Times New Roman"/>
        <family val="1"/>
        <charset val="204"/>
      </rPr>
      <t>в воде водоемов и очищенных сточных вод атомно-абсорбционным методом</t>
    </r>
  </si>
  <si>
    <r>
      <t xml:space="preserve">Определение </t>
    </r>
    <r>
      <rPr>
        <b/>
        <sz val="14"/>
        <rFont val="Times New Roman"/>
        <family val="1"/>
        <charset val="204"/>
      </rPr>
      <t xml:space="preserve">нефтепродуктов </t>
    </r>
    <r>
      <rPr>
        <sz val="14"/>
        <rFont val="Times New Roman"/>
        <family val="1"/>
        <charset val="204"/>
      </rPr>
      <t>в воде водоемов и очищенных сточных вод флуориметрическим методом</t>
    </r>
  </si>
  <si>
    <r>
      <t xml:space="preserve">Определение </t>
    </r>
    <r>
      <rPr>
        <b/>
        <sz val="14"/>
        <rFont val="Times New Roman"/>
        <family val="1"/>
        <charset val="204"/>
      </rPr>
      <t xml:space="preserve">растворенного кислорода </t>
    </r>
    <r>
      <rPr>
        <sz val="14"/>
        <rFont val="Times New Roman"/>
        <family val="1"/>
        <charset val="204"/>
      </rPr>
      <t>в воде водоемов и очищенных сточных вод потенциометрическим методом</t>
    </r>
  </si>
  <si>
    <r>
      <t xml:space="preserve">Определение </t>
    </r>
    <r>
      <rPr>
        <b/>
        <sz val="14"/>
        <rFont val="Times New Roman"/>
        <family val="1"/>
        <charset val="204"/>
      </rPr>
      <t xml:space="preserve">свинца </t>
    </r>
    <r>
      <rPr>
        <sz val="14"/>
        <rFont val="Times New Roman"/>
        <family val="1"/>
        <charset val="204"/>
      </rPr>
      <t>в воде водоемов и очищенных сточных вод атомно-абсорбционным методом</t>
    </r>
  </si>
  <si>
    <r>
      <t xml:space="preserve">Определение </t>
    </r>
    <r>
      <rPr>
        <b/>
        <sz val="14"/>
        <rFont val="Times New Roman"/>
        <family val="1"/>
        <charset val="204"/>
      </rPr>
      <t>сухого остатка (минерализации)</t>
    </r>
    <r>
      <rPr>
        <sz val="14"/>
        <rFont val="Times New Roman"/>
        <family val="1"/>
        <charset val="204"/>
      </rPr>
      <t xml:space="preserve"> в воде водоемов и очищенных сточных вод гравиметрическим методом</t>
    </r>
  </si>
  <si>
    <r>
      <t xml:space="preserve">Определение </t>
    </r>
    <r>
      <rPr>
        <b/>
        <sz val="14"/>
        <rFont val="Times New Roman"/>
        <family val="1"/>
        <charset val="204"/>
      </rPr>
      <t>температуры</t>
    </r>
    <r>
      <rPr>
        <sz val="14"/>
        <rFont val="Times New Roman"/>
        <family val="1"/>
        <charset val="204"/>
      </rPr>
      <t xml:space="preserve"> воды водоемов </t>
    </r>
  </si>
  <si>
    <r>
      <t xml:space="preserve">Определение анионов: </t>
    </r>
    <r>
      <rPr>
        <b/>
        <sz val="14"/>
        <rFont val="Times New Roman"/>
        <family val="1"/>
        <charset val="204"/>
      </rPr>
      <t>нитритов, нитратов, хлоридов, сульфатов,</t>
    </r>
    <r>
      <rPr>
        <sz val="14"/>
        <rFont val="Times New Roman"/>
        <family val="1"/>
        <charset val="204"/>
      </rPr>
      <t xml:space="preserve"> фосфатов,</t>
    </r>
    <r>
      <rPr>
        <b/>
        <sz val="14"/>
        <rFont val="Times New Roman"/>
        <family val="1"/>
        <charset val="204"/>
      </rPr>
      <t xml:space="preserve"> </t>
    </r>
    <r>
      <rPr>
        <sz val="14"/>
        <rFont val="Times New Roman"/>
        <family val="1"/>
        <charset val="204"/>
      </rPr>
      <t xml:space="preserve">фторидов в воде водоемов и очищенных сточных вод методом капиллярного электрофореза </t>
    </r>
  </si>
  <si>
    <r>
      <t xml:space="preserve">Санитарно-гигиенические исследования пробы </t>
    </r>
    <r>
      <rPr>
        <b/>
        <sz val="14"/>
        <rFont val="Times New Roman"/>
        <family val="1"/>
        <charset val="204"/>
      </rPr>
      <t xml:space="preserve">воды водоемов </t>
    </r>
    <r>
      <rPr>
        <sz val="14"/>
        <rFont val="Times New Roman"/>
        <family val="1"/>
        <charset val="204"/>
      </rPr>
      <t xml:space="preserve"> (аммиак, БПК 5, взвешенные вещества, рН, запах, кадмий, марганец, медь, никель, нефтепродукты, растворенный кислород, свинец, сухой остаток (минерализация), температура, нитриты, нитраты, хлориды, сульфаты)</t>
    </r>
  </si>
  <si>
    <r>
      <t xml:space="preserve">Определение </t>
    </r>
    <r>
      <rPr>
        <b/>
        <sz val="14"/>
        <rFont val="Times New Roman"/>
        <family val="1"/>
        <charset val="204"/>
      </rPr>
      <t>АПАВ</t>
    </r>
    <r>
      <rPr>
        <sz val="14"/>
        <rFont val="Times New Roman"/>
        <family val="1"/>
        <charset val="204"/>
      </rPr>
      <t xml:space="preserve"> в воде водоемов и очищенных сточных вод флуориметрическим методом</t>
    </r>
  </si>
  <si>
    <r>
      <t xml:space="preserve">Определение </t>
    </r>
    <r>
      <rPr>
        <b/>
        <sz val="14"/>
        <rFont val="Times New Roman"/>
        <family val="1"/>
        <charset val="204"/>
      </rPr>
      <t xml:space="preserve">железа </t>
    </r>
    <r>
      <rPr>
        <sz val="14"/>
        <rFont val="Times New Roman"/>
        <family val="1"/>
        <charset val="204"/>
      </rPr>
      <t>в воде водоемов и очищенных сточных</t>
    </r>
    <r>
      <rPr>
        <b/>
        <sz val="14"/>
        <rFont val="Times New Roman"/>
        <family val="1"/>
        <charset val="204"/>
      </rPr>
      <t xml:space="preserve"> </t>
    </r>
    <r>
      <rPr>
        <sz val="14"/>
        <rFont val="Times New Roman"/>
        <family val="1"/>
        <charset val="204"/>
      </rPr>
      <t>атомно-абсорбционным методом</t>
    </r>
  </si>
  <si>
    <r>
      <t xml:space="preserve">Определение </t>
    </r>
    <r>
      <rPr>
        <b/>
        <sz val="14"/>
        <rFont val="Times New Roman"/>
        <family val="1"/>
        <charset val="204"/>
      </rPr>
      <t>окисляемости перманганатной</t>
    </r>
    <r>
      <rPr>
        <sz val="14"/>
        <rFont val="Times New Roman"/>
        <family val="1"/>
        <charset val="204"/>
      </rPr>
      <t xml:space="preserve"> в воде водоемов титриметрическим методом</t>
    </r>
  </si>
  <si>
    <r>
      <t xml:space="preserve">Определение </t>
    </r>
    <r>
      <rPr>
        <b/>
        <sz val="14"/>
        <rFont val="Times New Roman"/>
        <family val="1"/>
        <charset val="204"/>
      </rPr>
      <t>сероводорода</t>
    </r>
    <r>
      <rPr>
        <sz val="14"/>
        <rFont val="Times New Roman"/>
        <family val="1"/>
        <charset val="204"/>
      </rPr>
      <t xml:space="preserve"> в воде водоемов фотометрическим методом</t>
    </r>
  </si>
  <si>
    <r>
      <t xml:space="preserve">Определение </t>
    </r>
    <r>
      <rPr>
        <b/>
        <sz val="14"/>
        <rFont val="Times New Roman"/>
        <family val="1"/>
        <charset val="204"/>
      </rPr>
      <t>фенолов общих и летучих</t>
    </r>
    <r>
      <rPr>
        <sz val="14"/>
        <rFont val="Times New Roman"/>
        <family val="1"/>
        <charset val="204"/>
      </rPr>
      <t xml:space="preserve"> в воде водоемов и очищенных сточных флуориметрическим методом</t>
    </r>
  </si>
  <si>
    <r>
      <t xml:space="preserve">Определение </t>
    </r>
    <r>
      <rPr>
        <b/>
        <sz val="14"/>
        <rFont val="Times New Roman"/>
        <family val="1"/>
        <charset val="204"/>
      </rPr>
      <t>фосфато</t>
    </r>
    <r>
      <rPr>
        <sz val="14"/>
        <rFont val="Times New Roman"/>
        <family val="1"/>
        <charset val="204"/>
      </rPr>
      <t>в в воде водоемов и очищенных сточных вод фотометрическим методом</t>
    </r>
  </si>
  <si>
    <r>
      <t xml:space="preserve">Определение </t>
    </r>
    <r>
      <rPr>
        <b/>
        <sz val="14"/>
        <rFont val="Times New Roman"/>
        <family val="1"/>
        <charset val="204"/>
      </rPr>
      <t xml:space="preserve">хрома </t>
    </r>
    <r>
      <rPr>
        <sz val="14"/>
        <rFont val="Times New Roman"/>
        <family val="1"/>
        <charset val="204"/>
      </rPr>
      <t>в воде водоемов и очищенных сточных вод атомно-абсорбционным методом</t>
    </r>
  </si>
  <si>
    <r>
      <t xml:space="preserve">Определение </t>
    </r>
    <r>
      <rPr>
        <b/>
        <sz val="14"/>
        <rFont val="Times New Roman"/>
        <family val="1"/>
        <charset val="204"/>
      </rPr>
      <t>ХПК</t>
    </r>
    <r>
      <rPr>
        <sz val="14"/>
        <rFont val="Times New Roman"/>
        <family val="1"/>
        <charset val="204"/>
      </rPr>
      <t xml:space="preserve"> в воде водоемов и очищенных сточных вод флуориметрическим методом</t>
    </r>
  </si>
  <si>
    <r>
      <t xml:space="preserve">Определение </t>
    </r>
    <r>
      <rPr>
        <b/>
        <sz val="14"/>
        <rFont val="Times New Roman"/>
        <family val="1"/>
        <charset val="204"/>
      </rPr>
      <t>цинка</t>
    </r>
    <r>
      <rPr>
        <sz val="14"/>
        <rFont val="Times New Roman"/>
        <family val="1"/>
        <charset val="204"/>
      </rPr>
      <t xml:space="preserve"> в воде водоемов и очищенных сточных вод атомно-абсорбционным методом</t>
    </r>
  </si>
  <si>
    <r>
      <t xml:space="preserve">Определение </t>
    </r>
    <r>
      <rPr>
        <b/>
        <sz val="14"/>
        <rFont val="Times New Roman"/>
        <family val="1"/>
        <charset val="204"/>
      </rPr>
      <t xml:space="preserve">хрома (общего и (или) хром 6+ и (или) хром 3+) </t>
    </r>
    <r>
      <rPr>
        <sz val="14"/>
        <rFont val="Times New Roman"/>
        <family val="1"/>
        <charset val="204"/>
      </rPr>
      <t>в воде водоемов и очищенных сточных вод  фотометрическим методом</t>
    </r>
  </si>
  <si>
    <r>
      <t xml:space="preserve">Определение </t>
    </r>
    <r>
      <rPr>
        <b/>
        <sz val="14"/>
        <rFont val="Times New Roman"/>
        <family val="1"/>
        <charset val="204"/>
      </rPr>
      <t>нитритов</t>
    </r>
    <r>
      <rPr>
        <sz val="14"/>
        <rFont val="Times New Roman"/>
        <family val="1"/>
        <charset val="204"/>
      </rPr>
      <t xml:space="preserve"> в воде водоемов и очищенных сточных вод фотометрическим методом</t>
    </r>
  </si>
  <si>
    <t>7.3.028</t>
  </si>
  <si>
    <r>
      <t xml:space="preserve">Определение </t>
    </r>
    <r>
      <rPr>
        <b/>
        <sz val="14"/>
        <rFont val="Times New Roman"/>
        <family val="1"/>
        <charset val="204"/>
      </rPr>
      <t>нитратов</t>
    </r>
    <r>
      <rPr>
        <sz val="14"/>
        <rFont val="Times New Roman"/>
        <family val="1"/>
        <charset val="204"/>
      </rPr>
      <t xml:space="preserve"> в воде водоемов и очищенных сточных вод фотометрическим методом</t>
    </r>
  </si>
  <si>
    <t>7.3.029</t>
  </si>
  <si>
    <r>
      <t xml:space="preserve">Определение </t>
    </r>
    <r>
      <rPr>
        <b/>
        <sz val="14"/>
        <rFont val="Times New Roman"/>
        <family val="1"/>
        <charset val="204"/>
      </rPr>
      <t>сульфатов</t>
    </r>
    <r>
      <rPr>
        <sz val="14"/>
        <rFont val="Times New Roman"/>
        <family val="1"/>
        <charset val="204"/>
      </rPr>
      <t xml:space="preserve"> в воде водоемов и очищенных сточных вод турбидиметрическим и (или) титриметрическим методом</t>
    </r>
  </si>
  <si>
    <t>7.3.030</t>
  </si>
  <si>
    <r>
      <t xml:space="preserve">Определение </t>
    </r>
    <r>
      <rPr>
        <b/>
        <sz val="14"/>
        <rFont val="Times New Roman"/>
        <family val="1"/>
        <charset val="204"/>
      </rPr>
      <t>хлоридов</t>
    </r>
    <r>
      <rPr>
        <sz val="14"/>
        <rFont val="Times New Roman"/>
        <family val="1"/>
        <charset val="204"/>
      </rPr>
      <t xml:space="preserve"> в воде водоемов и очищенных сточных вод титриметрическим методом</t>
    </r>
  </si>
  <si>
    <r>
      <t xml:space="preserve">Определение </t>
    </r>
    <r>
      <rPr>
        <b/>
        <sz val="14"/>
        <rFont val="Times New Roman"/>
        <family val="1"/>
        <charset val="204"/>
      </rPr>
      <t>алюминия</t>
    </r>
    <r>
      <rPr>
        <sz val="14"/>
        <rFont val="Times New Roman"/>
        <family val="1"/>
        <charset val="204"/>
      </rPr>
      <t xml:space="preserve"> в воде для гемодиализа атомно-абсорбционным методом </t>
    </r>
  </si>
  <si>
    <r>
      <t xml:space="preserve">Определение </t>
    </r>
    <r>
      <rPr>
        <b/>
        <sz val="14"/>
        <rFont val="Times New Roman"/>
        <family val="1"/>
        <charset val="204"/>
      </rPr>
      <t>сурьмы</t>
    </r>
    <r>
      <rPr>
        <sz val="14"/>
        <rFont val="Times New Roman"/>
        <family val="1"/>
        <charset val="204"/>
      </rPr>
      <t xml:space="preserve"> в воде для гемодиализа атомно-абсорбционным методом</t>
    </r>
  </si>
  <si>
    <r>
      <t xml:space="preserve">Определение </t>
    </r>
    <r>
      <rPr>
        <b/>
        <sz val="14"/>
        <rFont val="Times New Roman"/>
        <family val="1"/>
        <charset val="204"/>
      </rPr>
      <t>мышьяка</t>
    </r>
    <r>
      <rPr>
        <sz val="14"/>
        <rFont val="Times New Roman"/>
        <family val="1"/>
        <charset val="204"/>
      </rPr>
      <t xml:space="preserve"> в воде для гемодиализа атомно-абсорбционным методом </t>
    </r>
  </si>
  <si>
    <r>
      <t xml:space="preserve">Определение </t>
    </r>
    <r>
      <rPr>
        <b/>
        <sz val="14"/>
        <rFont val="Times New Roman"/>
        <family val="1"/>
        <charset val="204"/>
      </rPr>
      <t>бария</t>
    </r>
    <r>
      <rPr>
        <sz val="14"/>
        <rFont val="Times New Roman"/>
        <family val="1"/>
        <charset val="204"/>
      </rPr>
      <t xml:space="preserve"> в воде для гемодиализа атомно-абсорбционным методом </t>
    </r>
  </si>
  <si>
    <r>
      <t xml:space="preserve">Определение </t>
    </r>
    <r>
      <rPr>
        <b/>
        <sz val="14"/>
        <rFont val="Times New Roman"/>
        <family val="1"/>
        <charset val="204"/>
      </rPr>
      <t xml:space="preserve">кальция, магния, калия, натрия </t>
    </r>
    <r>
      <rPr>
        <sz val="14"/>
        <rFont val="Times New Roman"/>
        <family val="1"/>
        <charset val="204"/>
      </rPr>
      <t xml:space="preserve">в воде для гемодиализа методом капиллярного электрофореза </t>
    </r>
  </si>
  <si>
    <t>7.4.006</t>
  </si>
  <si>
    <r>
      <t xml:space="preserve">Определение </t>
    </r>
    <r>
      <rPr>
        <b/>
        <sz val="14"/>
        <rFont val="Times New Roman"/>
        <family val="1"/>
        <charset val="204"/>
      </rPr>
      <t>бериллия</t>
    </r>
    <r>
      <rPr>
        <sz val="14"/>
        <rFont val="Times New Roman"/>
        <family val="1"/>
        <charset val="204"/>
      </rPr>
      <t xml:space="preserve"> в воде для гемодиализа атомно-абсорбционным методом </t>
    </r>
  </si>
  <si>
    <r>
      <t xml:space="preserve">Определение </t>
    </r>
    <r>
      <rPr>
        <b/>
        <sz val="14"/>
        <rFont val="Times New Roman"/>
        <family val="1"/>
        <charset val="204"/>
      </rPr>
      <t>кадмия</t>
    </r>
    <r>
      <rPr>
        <sz val="14"/>
        <rFont val="Times New Roman"/>
        <family val="1"/>
        <charset val="204"/>
      </rPr>
      <t xml:space="preserve"> в воде для гемодиализа атомно-абсорбционным методом </t>
    </r>
  </si>
  <si>
    <r>
      <t xml:space="preserve">Определение </t>
    </r>
    <r>
      <rPr>
        <b/>
        <sz val="14"/>
        <rFont val="Times New Roman"/>
        <family val="1"/>
        <charset val="204"/>
      </rPr>
      <t>хрома</t>
    </r>
    <r>
      <rPr>
        <sz val="14"/>
        <rFont val="Times New Roman"/>
        <family val="1"/>
        <charset val="204"/>
      </rPr>
      <t xml:space="preserve"> в воде для гемодиализа атомно-абсорбционным методом </t>
    </r>
  </si>
  <si>
    <r>
      <t xml:space="preserve">Определение </t>
    </r>
    <r>
      <rPr>
        <b/>
        <sz val="14"/>
        <rFont val="Times New Roman"/>
        <family val="1"/>
        <charset val="204"/>
      </rPr>
      <t>меди</t>
    </r>
    <r>
      <rPr>
        <sz val="14"/>
        <rFont val="Times New Roman"/>
        <family val="1"/>
        <charset val="204"/>
      </rPr>
      <t xml:space="preserve"> в воде для гемодиализа атомно-абсорбционным методом </t>
    </r>
  </si>
  <si>
    <t>7.4.010</t>
  </si>
  <si>
    <r>
      <t xml:space="preserve">Определение </t>
    </r>
    <r>
      <rPr>
        <b/>
        <sz val="14"/>
        <rFont val="Times New Roman"/>
        <family val="1"/>
        <charset val="204"/>
      </rPr>
      <t>цианидов</t>
    </r>
    <r>
      <rPr>
        <sz val="14"/>
        <rFont val="Times New Roman"/>
        <family val="1"/>
        <charset val="204"/>
      </rPr>
      <t xml:space="preserve"> в воде для гемодиализа фотометрическим методом</t>
    </r>
  </si>
  <si>
    <t>7.4.011</t>
  </si>
  <si>
    <r>
      <t xml:space="preserve">Определение </t>
    </r>
    <r>
      <rPr>
        <b/>
        <sz val="14"/>
        <rFont val="Times New Roman"/>
        <family val="1"/>
        <charset val="204"/>
      </rPr>
      <t>фторидов, нитратов, сульфатов</t>
    </r>
    <r>
      <rPr>
        <sz val="14"/>
        <rFont val="Times New Roman"/>
        <family val="1"/>
        <charset val="204"/>
      </rPr>
      <t xml:space="preserve">  в воде для гемодиализа методом капиллярного электрофореза </t>
    </r>
    <r>
      <rPr>
        <i/>
        <sz val="12"/>
        <rFont val="Times New Roman"/>
        <family val="1"/>
        <charset val="204"/>
      </rPr>
      <t/>
    </r>
  </si>
  <si>
    <t>7.4.012</t>
  </si>
  <si>
    <r>
      <t xml:space="preserve">Определение </t>
    </r>
    <r>
      <rPr>
        <b/>
        <sz val="14"/>
        <rFont val="Times New Roman"/>
        <family val="1"/>
        <charset val="204"/>
      </rPr>
      <t>свободного остаточного хлора</t>
    </r>
    <r>
      <rPr>
        <sz val="14"/>
        <rFont val="Times New Roman"/>
        <family val="1"/>
        <charset val="204"/>
      </rPr>
      <t xml:space="preserve"> в воде для гемодиализа титриметрическим методом</t>
    </r>
  </si>
  <si>
    <t>7.4.013</t>
  </si>
  <si>
    <r>
      <t xml:space="preserve">Определение </t>
    </r>
    <r>
      <rPr>
        <b/>
        <sz val="14"/>
        <rFont val="Times New Roman"/>
        <family val="1"/>
        <charset val="204"/>
      </rPr>
      <t>свинца</t>
    </r>
    <r>
      <rPr>
        <sz val="14"/>
        <rFont val="Times New Roman"/>
        <family val="1"/>
        <charset val="204"/>
      </rPr>
      <t xml:space="preserve"> в воде для гемодиализа атомно-абсорбционным методом </t>
    </r>
  </si>
  <si>
    <t>7.4.014</t>
  </si>
  <si>
    <r>
      <t xml:space="preserve">Определение </t>
    </r>
    <r>
      <rPr>
        <b/>
        <sz val="14"/>
        <rFont val="Times New Roman"/>
        <family val="1"/>
        <charset val="204"/>
      </rPr>
      <t>ртути</t>
    </r>
    <r>
      <rPr>
        <sz val="14"/>
        <rFont val="Times New Roman"/>
        <family val="1"/>
        <charset val="204"/>
      </rPr>
      <t xml:space="preserve"> в воде для гемодиализа методом "холодного пара"</t>
    </r>
  </si>
  <si>
    <t>7.4.015</t>
  </si>
  <si>
    <r>
      <t xml:space="preserve">Определение </t>
    </r>
    <r>
      <rPr>
        <b/>
        <sz val="14"/>
        <rFont val="Times New Roman"/>
        <family val="1"/>
        <charset val="204"/>
      </rPr>
      <t>селена</t>
    </r>
    <r>
      <rPr>
        <sz val="14"/>
        <rFont val="Times New Roman"/>
        <family val="1"/>
        <charset val="204"/>
      </rPr>
      <t xml:space="preserve"> в воде для гемодиализа атомно-абсорбционным методом </t>
    </r>
  </si>
  <si>
    <t>7.4.016</t>
  </si>
  <si>
    <r>
      <t xml:space="preserve">Определение </t>
    </r>
    <r>
      <rPr>
        <b/>
        <sz val="14"/>
        <rFont val="Times New Roman"/>
        <family val="1"/>
        <charset val="204"/>
      </rPr>
      <t>серебра</t>
    </r>
    <r>
      <rPr>
        <sz val="14"/>
        <rFont val="Times New Roman"/>
        <family val="1"/>
        <charset val="204"/>
      </rPr>
      <t xml:space="preserve"> в воде для гемодиализа атомно-абсорбционным методом </t>
    </r>
  </si>
  <si>
    <t>7.4.017</t>
  </si>
  <si>
    <r>
      <t xml:space="preserve">Определение </t>
    </r>
    <r>
      <rPr>
        <b/>
        <sz val="14"/>
        <rFont val="Times New Roman"/>
        <family val="1"/>
        <charset val="204"/>
      </rPr>
      <t>олова</t>
    </r>
    <r>
      <rPr>
        <sz val="14"/>
        <rFont val="Times New Roman"/>
        <family val="1"/>
        <charset val="204"/>
      </rPr>
      <t xml:space="preserve"> в воде для гемодиализа атомно-абсорбционным методом </t>
    </r>
  </si>
  <si>
    <t>7.4.018</t>
  </si>
  <si>
    <r>
      <t xml:space="preserve">Определение </t>
    </r>
    <r>
      <rPr>
        <b/>
        <sz val="14"/>
        <rFont val="Times New Roman"/>
        <family val="1"/>
        <charset val="204"/>
      </rPr>
      <t>цинка</t>
    </r>
    <r>
      <rPr>
        <sz val="14"/>
        <rFont val="Times New Roman"/>
        <family val="1"/>
        <charset val="204"/>
      </rPr>
      <t xml:space="preserve"> в воде для гемодиализа атомно-абсорбционным методом </t>
    </r>
  </si>
  <si>
    <t>7.4.019</t>
  </si>
  <si>
    <r>
      <t xml:space="preserve">Определение </t>
    </r>
    <r>
      <rPr>
        <b/>
        <sz val="14"/>
        <rFont val="Times New Roman"/>
        <family val="1"/>
        <charset val="204"/>
      </rPr>
      <t>удельной электрической проводимости</t>
    </r>
    <r>
      <rPr>
        <sz val="14"/>
        <rFont val="Times New Roman"/>
        <family val="1"/>
        <charset val="204"/>
      </rPr>
      <t xml:space="preserve"> в воде для гемодиализа </t>
    </r>
  </si>
  <si>
    <t>7.4.020</t>
  </si>
  <si>
    <t>Санитарно-гигиенические исследования воды для гемодиализа (алюминий, сурьма, мышьяк, барий, бериллий, кадмий, кальций, хром, медь, цианиды, фториды, свободный остаточный хлор, свинец, магний, ртуть, нитраты, калий, селен, серебро, натрий, сульфаты, олово, цинк, удельная электрическая проводимость)</t>
  </si>
  <si>
    <t>7.5.005</t>
  </si>
  <si>
    <t>7.5.006</t>
  </si>
  <si>
    <t>7.5.007</t>
  </si>
  <si>
    <t>7.5.008</t>
  </si>
  <si>
    <t>7.5.009</t>
  </si>
  <si>
    <t>7.5.010</t>
  </si>
  <si>
    <t>7.5.011</t>
  </si>
  <si>
    <t>7.5.012</t>
  </si>
  <si>
    <t>7.5.013</t>
  </si>
  <si>
    <t>7.5.014</t>
  </si>
  <si>
    <r>
      <t xml:space="preserve">Определение </t>
    </r>
    <r>
      <rPr>
        <b/>
        <sz val="14"/>
        <rFont val="Times New Roman"/>
        <family val="1"/>
        <charset val="204"/>
      </rPr>
      <t>удельной электрической проводимости</t>
    </r>
    <r>
      <rPr>
        <sz val="14"/>
        <rFont val="Times New Roman"/>
        <family val="1"/>
        <charset val="204"/>
      </rPr>
      <t xml:space="preserve"> в дистиллированной воде</t>
    </r>
  </si>
  <si>
    <t>7.5.015</t>
  </si>
  <si>
    <r>
      <t xml:space="preserve">Санитарно-гигиенические исследования </t>
    </r>
    <r>
      <rPr>
        <b/>
        <sz val="14"/>
        <rFont val="Times New Roman"/>
        <family val="1"/>
        <charset val="204"/>
      </rPr>
      <t>пробы дистиллированной воды по ГОСТ 6709-72</t>
    </r>
    <r>
      <rPr>
        <sz val="14"/>
        <rFont val="Times New Roman"/>
        <family val="1"/>
        <charset val="204"/>
      </rPr>
      <t xml:space="preserve"> (определение остатка после выпаривания, аммиака и аммонийных солей, нитратов, сульфатов, хлоридов, алюминий, железа, кальция, меди, свинца, цинка, веществ, восстанавливающих марганцовокислый калий, рН, удельной электрической проводимости)</t>
    </r>
  </si>
  <si>
    <t>7.6.010</t>
  </si>
  <si>
    <t>7.6.011</t>
  </si>
  <si>
    <t>7.7.001</t>
  </si>
  <si>
    <r>
      <t xml:space="preserve">Определение водородного показателя </t>
    </r>
    <r>
      <rPr>
        <b/>
        <sz val="14"/>
        <rFont val="Times New Roman"/>
        <family val="1"/>
        <charset val="204"/>
      </rPr>
      <t>рН</t>
    </r>
    <r>
      <rPr>
        <sz val="14"/>
        <rFont val="Times New Roman"/>
        <family val="1"/>
        <charset val="204"/>
      </rPr>
      <t xml:space="preserve"> в пробах почвы потенциометрическим методом</t>
    </r>
  </si>
  <si>
    <t>7.7.002</t>
  </si>
  <si>
    <r>
      <t xml:space="preserve">Определение </t>
    </r>
    <r>
      <rPr>
        <b/>
        <sz val="14"/>
        <rFont val="Times New Roman"/>
        <family val="1"/>
        <charset val="204"/>
      </rPr>
      <t>влажности</t>
    </r>
    <r>
      <rPr>
        <sz val="14"/>
        <rFont val="Times New Roman"/>
        <family val="1"/>
        <charset val="204"/>
      </rPr>
      <t xml:space="preserve"> в почве гравиметрическим методом</t>
    </r>
  </si>
  <si>
    <t>7.7.003</t>
  </si>
  <si>
    <r>
      <t xml:space="preserve">Определение </t>
    </r>
    <r>
      <rPr>
        <b/>
        <sz val="14"/>
        <rFont val="Times New Roman"/>
        <family val="1"/>
        <charset val="204"/>
      </rPr>
      <t>никеля</t>
    </r>
    <r>
      <rPr>
        <sz val="14"/>
        <rFont val="Times New Roman"/>
        <family val="1"/>
        <charset val="204"/>
      </rPr>
      <t xml:space="preserve"> в почве атомно-абсорбционным методом</t>
    </r>
  </si>
  <si>
    <t>7.7.004</t>
  </si>
  <si>
    <r>
      <t xml:space="preserve">Определение </t>
    </r>
    <r>
      <rPr>
        <b/>
        <sz val="14"/>
        <rFont val="Times New Roman"/>
        <family val="1"/>
        <charset val="204"/>
      </rPr>
      <t>кадмия</t>
    </r>
    <r>
      <rPr>
        <sz val="14"/>
        <rFont val="Times New Roman"/>
        <family val="1"/>
        <charset val="204"/>
      </rPr>
      <t xml:space="preserve"> в почве атомно-абсорбционным методом</t>
    </r>
  </si>
  <si>
    <r>
      <t xml:space="preserve">Определение </t>
    </r>
    <r>
      <rPr>
        <b/>
        <sz val="14"/>
        <rFont val="Times New Roman"/>
        <family val="1"/>
        <charset val="204"/>
      </rPr>
      <t>кобальта</t>
    </r>
    <r>
      <rPr>
        <sz val="14"/>
        <rFont val="Times New Roman"/>
        <family val="1"/>
        <charset val="204"/>
      </rPr>
      <t xml:space="preserve"> в почве атомно-абсорбционным методом</t>
    </r>
  </si>
  <si>
    <r>
      <t xml:space="preserve">Определение </t>
    </r>
    <r>
      <rPr>
        <b/>
        <sz val="14"/>
        <rFont val="Times New Roman"/>
        <family val="1"/>
        <charset val="204"/>
      </rPr>
      <t>цинка</t>
    </r>
    <r>
      <rPr>
        <sz val="14"/>
        <rFont val="Times New Roman"/>
        <family val="1"/>
        <charset val="204"/>
      </rPr>
      <t xml:space="preserve"> в почве атомно-абсорбционным методом</t>
    </r>
  </si>
  <si>
    <r>
      <t xml:space="preserve">Определение </t>
    </r>
    <r>
      <rPr>
        <b/>
        <sz val="14"/>
        <rFont val="Times New Roman"/>
        <family val="1"/>
        <charset val="204"/>
      </rPr>
      <t>свинца</t>
    </r>
    <r>
      <rPr>
        <sz val="14"/>
        <rFont val="Times New Roman"/>
        <family val="1"/>
        <charset val="204"/>
      </rPr>
      <t xml:space="preserve"> в почве атомно-абсорбционным методом</t>
    </r>
  </si>
  <si>
    <r>
      <t xml:space="preserve">Определение </t>
    </r>
    <r>
      <rPr>
        <b/>
        <sz val="14"/>
        <rFont val="Times New Roman"/>
        <family val="1"/>
        <charset val="204"/>
      </rPr>
      <t>меди</t>
    </r>
    <r>
      <rPr>
        <sz val="14"/>
        <rFont val="Times New Roman"/>
        <family val="1"/>
        <charset val="204"/>
      </rPr>
      <t xml:space="preserve"> в почве атомно-абсорбционным методом</t>
    </r>
  </si>
  <si>
    <r>
      <t xml:space="preserve">Определение </t>
    </r>
    <r>
      <rPr>
        <b/>
        <sz val="14"/>
        <rFont val="Times New Roman"/>
        <family val="1"/>
        <charset val="204"/>
      </rPr>
      <t>нефтепродуктов</t>
    </r>
    <r>
      <rPr>
        <sz val="14"/>
        <rFont val="Times New Roman"/>
        <family val="1"/>
        <charset val="204"/>
      </rPr>
      <t xml:space="preserve"> в почве флуориметрическим методом</t>
    </r>
  </si>
  <si>
    <r>
      <t xml:space="preserve">Определение </t>
    </r>
    <r>
      <rPr>
        <b/>
        <sz val="14"/>
        <rFont val="Times New Roman"/>
        <family val="1"/>
        <charset val="204"/>
      </rPr>
      <t>сероводорода</t>
    </r>
    <r>
      <rPr>
        <sz val="14"/>
        <rFont val="Times New Roman"/>
        <family val="1"/>
        <charset val="204"/>
      </rPr>
      <t xml:space="preserve"> в почве титриметрическим методом</t>
    </r>
  </si>
  <si>
    <r>
      <t xml:space="preserve">Определение </t>
    </r>
    <r>
      <rPr>
        <b/>
        <sz val="14"/>
        <rFont val="Times New Roman"/>
        <family val="1"/>
        <charset val="204"/>
      </rPr>
      <t>нитратов</t>
    </r>
    <r>
      <rPr>
        <sz val="14"/>
        <rFont val="Times New Roman"/>
        <family val="1"/>
        <charset val="204"/>
      </rPr>
      <t xml:space="preserve"> в почве потенциометрическим методом</t>
    </r>
  </si>
  <si>
    <r>
      <t>Определение действующего вещества в дезинфицирующих средствах</t>
    </r>
    <r>
      <rPr>
        <b/>
        <sz val="14"/>
        <rFont val="Times New Roman"/>
        <family val="1"/>
        <charset val="204"/>
      </rPr>
      <t xml:space="preserve"> на основе активного хлора</t>
    </r>
    <r>
      <rPr>
        <sz val="14"/>
        <rFont val="Times New Roman"/>
        <family val="1"/>
        <charset val="204"/>
      </rPr>
      <t xml:space="preserve"> или концентрации рабочего раствора</t>
    </r>
  </si>
  <si>
    <r>
      <t xml:space="preserve">Определение действующего вещества в дезинфицирующих средствах </t>
    </r>
    <r>
      <rPr>
        <b/>
        <sz val="14"/>
        <rFont val="Times New Roman"/>
        <family val="1"/>
        <charset val="204"/>
      </rPr>
      <t>на основе активного кислорода</t>
    </r>
    <r>
      <rPr>
        <sz val="14"/>
        <rFont val="Times New Roman"/>
        <family val="1"/>
        <charset val="204"/>
      </rPr>
      <t xml:space="preserve"> или концентрации рабочего раствора</t>
    </r>
  </si>
  <si>
    <r>
      <t xml:space="preserve">Определение действующего вещества в дезинфицирующих средствах </t>
    </r>
    <r>
      <rPr>
        <b/>
        <sz val="14"/>
        <rFont val="Times New Roman"/>
        <family val="1"/>
        <charset val="204"/>
      </rPr>
      <t>на основе перекисных соединений</t>
    </r>
    <r>
      <rPr>
        <sz val="14"/>
        <rFont val="Times New Roman"/>
        <family val="1"/>
        <charset val="204"/>
      </rPr>
      <t xml:space="preserve"> или концентрации рабочего раствора</t>
    </r>
  </si>
  <si>
    <r>
      <t>Определение действующего вещества в дезинфицирующих средствах</t>
    </r>
    <r>
      <rPr>
        <b/>
        <sz val="14"/>
        <rFont val="Times New Roman"/>
        <family val="1"/>
        <charset val="204"/>
      </rPr>
      <t xml:space="preserve"> на основе ЧАС</t>
    </r>
    <r>
      <rPr>
        <sz val="14"/>
        <rFont val="Times New Roman"/>
        <family val="1"/>
        <charset val="204"/>
      </rPr>
      <t xml:space="preserve"> или концентрации рабочего раствора</t>
    </r>
  </si>
  <si>
    <t>8. Исследование пищевых продуктов</t>
  </si>
  <si>
    <t>8.1.Общие показатели</t>
  </si>
  <si>
    <t>8.1.001</t>
  </si>
  <si>
    <r>
      <t>Определение токсичных элементов в пищевых продуктах (</t>
    </r>
    <r>
      <rPr>
        <b/>
        <sz val="14"/>
        <rFont val="Times New Roman"/>
        <family val="1"/>
        <charset val="204"/>
      </rPr>
      <t>свинец, кадмий, мышьяк, ртуть</t>
    </r>
    <r>
      <rPr>
        <sz val="14"/>
        <rFont val="Times New Roman"/>
        <family val="1"/>
        <charset val="204"/>
      </rPr>
      <t>)</t>
    </r>
  </si>
  <si>
    <t>8.1.002</t>
  </si>
  <si>
    <r>
      <t>Определение токсичных элементов в пищевых продуктах атомно-абсорбционным методом (</t>
    </r>
    <r>
      <rPr>
        <b/>
        <sz val="14"/>
        <rFont val="Times New Roman"/>
        <family val="1"/>
        <charset val="204"/>
      </rPr>
      <t>свинец</t>
    </r>
    <r>
      <rPr>
        <sz val="14"/>
        <rFont val="Times New Roman"/>
        <family val="1"/>
        <charset val="204"/>
      </rPr>
      <t>)</t>
    </r>
  </si>
  <si>
    <t>8.1.003</t>
  </si>
  <si>
    <r>
      <t>Определение токсичных элементов в пищевых продуктах атомно-абсорбционным методом (</t>
    </r>
    <r>
      <rPr>
        <b/>
        <sz val="14"/>
        <rFont val="Times New Roman"/>
        <family val="1"/>
        <charset val="204"/>
      </rPr>
      <t>кадмий</t>
    </r>
    <r>
      <rPr>
        <sz val="14"/>
        <rFont val="Times New Roman"/>
        <family val="1"/>
        <charset val="204"/>
      </rPr>
      <t>)</t>
    </r>
  </si>
  <si>
    <t>8.1.004</t>
  </si>
  <si>
    <r>
      <t>Определение токсичных элементов в пищевых продуктах атомно-абсорбционным методом (</t>
    </r>
    <r>
      <rPr>
        <b/>
        <sz val="14"/>
        <rFont val="Times New Roman"/>
        <family val="1"/>
        <charset val="204"/>
      </rPr>
      <t>никель</t>
    </r>
    <r>
      <rPr>
        <sz val="14"/>
        <rFont val="Times New Roman"/>
        <family val="1"/>
        <charset val="204"/>
      </rPr>
      <t>)</t>
    </r>
  </si>
  <si>
    <t>8.1.005</t>
  </si>
  <si>
    <r>
      <t>Определение токсичных элементов в пищевых продуктах атомно-абсорбционным методом (</t>
    </r>
    <r>
      <rPr>
        <b/>
        <sz val="14"/>
        <rFont val="Times New Roman"/>
        <family val="1"/>
        <charset val="204"/>
      </rPr>
      <t>цинк</t>
    </r>
    <r>
      <rPr>
        <sz val="14"/>
        <rFont val="Times New Roman"/>
        <family val="1"/>
        <charset val="204"/>
      </rPr>
      <t>)</t>
    </r>
  </si>
  <si>
    <t>8.1.006</t>
  </si>
  <si>
    <r>
      <t>Определение токсичных элементов в пищевых продуктах атомно-абсорбционным методом (</t>
    </r>
    <r>
      <rPr>
        <b/>
        <sz val="14"/>
        <rFont val="Times New Roman"/>
        <family val="1"/>
        <charset val="204"/>
      </rPr>
      <t>медь</t>
    </r>
    <r>
      <rPr>
        <sz val="14"/>
        <rFont val="Times New Roman"/>
        <family val="1"/>
        <charset val="204"/>
      </rPr>
      <t>)</t>
    </r>
  </si>
  <si>
    <t>8.1.007</t>
  </si>
  <si>
    <r>
      <t>Определение токсичных элементов в пищевых продуктах атомно-абсорбционным методом (</t>
    </r>
    <r>
      <rPr>
        <b/>
        <sz val="14"/>
        <rFont val="Times New Roman"/>
        <family val="1"/>
        <charset val="204"/>
      </rPr>
      <t>железо</t>
    </r>
    <r>
      <rPr>
        <sz val="14"/>
        <rFont val="Times New Roman"/>
        <family val="1"/>
        <charset val="204"/>
      </rPr>
      <t>)</t>
    </r>
  </si>
  <si>
    <t>8.1.008</t>
  </si>
  <si>
    <r>
      <t>Определение токсичных элементов в пищевых продуктах атомно-абсорбционным методом (</t>
    </r>
    <r>
      <rPr>
        <b/>
        <sz val="14"/>
        <rFont val="Times New Roman"/>
        <family val="1"/>
        <charset val="204"/>
      </rPr>
      <t>хром</t>
    </r>
    <r>
      <rPr>
        <sz val="14"/>
        <rFont val="Times New Roman"/>
        <family val="1"/>
        <charset val="204"/>
      </rPr>
      <t>)</t>
    </r>
  </si>
  <si>
    <t>8.1.009</t>
  </si>
  <si>
    <r>
      <t xml:space="preserve">Определение </t>
    </r>
    <r>
      <rPr>
        <b/>
        <sz val="14"/>
        <rFont val="Times New Roman"/>
        <family val="1"/>
        <charset val="204"/>
      </rPr>
      <t>ртути</t>
    </r>
    <r>
      <rPr>
        <sz val="14"/>
        <rFont val="Times New Roman"/>
        <family val="1"/>
        <charset val="204"/>
      </rPr>
      <t xml:space="preserve"> в пищевых продуктах визуально-колориметрическим способом</t>
    </r>
  </si>
  <si>
    <t>8.1.010</t>
  </si>
  <si>
    <r>
      <t xml:space="preserve">Определение </t>
    </r>
    <r>
      <rPr>
        <b/>
        <sz val="14"/>
        <rFont val="Times New Roman"/>
        <family val="1"/>
        <charset val="204"/>
      </rPr>
      <t>мышьяка</t>
    </r>
    <r>
      <rPr>
        <sz val="14"/>
        <rFont val="Times New Roman"/>
        <family val="1"/>
        <charset val="204"/>
      </rPr>
      <t xml:space="preserve"> в пищевых продуктах колориметрическим методом</t>
    </r>
  </si>
  <si>
    <t>8.1.011</t>
  </si>
  <si>
    <r>
      <t xml:space="preserve">Определение </t>
    </r>
    <r>
      <rPr>
        <b/>
        <sz val="14"/>
        <rFont val="Times New Roman"/>
        <family val="1"/>
        <charset val="204"/>
      </rPr>
      <t>железа</t>
    </r>
    <r>
      <rPr>
        <sz val="14"/>
        <rFont val="Times New Roman"/>
        <family val="1"/>
        <charset val="204"/>
      </rPr>
      <t xml:space="preserve"> в пищевых продуктах колориметрическим методом</t>
    </r>
  </si>
  <si>
    <t>8.1.012</t>
  </si>
  <si>
    <r>
      <t xml:space="preserve">Определение </t>
    </r>
    <r>
      <rPr>
        <b/>
        <sz val="14"/>
        <rFont val="Times New Roman"/>
        <family val="1"/>
        <charset val="204"/>
      </rPr>
      <t>олова</t>
    </r>
    <r>
      <rPr>
        <sz val="14"/>
        <rFont val="Times New Roman"/>
        <family val="1"/>
        <charset val="204"/>
      </rPr>
      <t xml:space="preserve"> в пищевых продуктах фотометрическим методом</t>
    </r>
  </si>
  <si>
    <t>8.1.013</t>
  </si>
  <si>
    <r>
      <t xml:space="preserve">Определение </t>
    </r>
    <r>
      <rPr>
        <b/>
        <sz val="14"/>
        <rFont val="Times New Roman"/>
        <family val="1"/>
        <charset val="204"/>
      </rPr>
      <t>N-нитрозаминов</t>
    </r>
    <r>
      <rPr>
        <sz val="14"/>
        <rFont val="Times New Roman"/>
        <family val="1"/>
        <charset val="204"/>
      </rPr>
      <t xml:space="preserve"> в пищевых продуктах методом тонкослойной хроматографии</t>
    </r>
  </si>
  <si>
    <t>8.1.014</t>
  </si>
  <si>
    <r>
      <t xml:space="preserve">Определение массовой доли </t>
    </r>
    <r>
      <rPr>
        <b/>
        <sz val="14"/>
        <rFont val="Times New Roman"/>
        <family val="1"/>
        <charset val="204"/>
      </rPr>
      <t>бензапирена</t>
    </r>
    <r>
      <rPr>
        <sz val="14"/>
        <rFont val="Times New Roman"/>
        <family val="1"/>
        <charset val="204"/>
      </rPr>
      <t xml:space="preserve"> в продовольственном сырье, а также  БАД методом ВЭЖХ</t>
    </r>
  </si>
  <si>
    <t>8.1.2 Микотоксины</t>
  </si>
  <si>
    <t>8.1.2.001</t>
  </si>
  <si>
    <r>
      <t xml:space="preserve">Определение </t>
    </r>
    <r>
      <rPr>
        <b/>
        <sz val="14"/>
        <rFont val="Times New Roman"/>
        <family val="1"/>
        <charset val="204"/>
      </rPr>
      <t>афлатоксина В1</t>
    </r>
    <r>
      <rPr>
        <sz val="14"/>
        <rFont val="Times New Roman"/>
        <family val="1"/>
        <charset val="204"/>
      </rPr>
      <t xml:space="preserve"> в пищевых продуктах методом ТСХ</t>
    </r>
  </si>
  <si>
    <t>8.1.2.002</t>
  </si>
  <si>
    <r>
      <t xml:space="preserve">Определение </t>
    </r>
    <r>
      <rPr>
        <b/>
        <sz val="14"/>
        <rFont val="Times New Roman"/>
        <family val="1"/>
        <charset val="204"/>
      </rPr>
      <t>афлатоксина В1</t>
    </r>
    <r>
      <rPr>
        <sz val="14"/>
        <rFont val="Times New Roman"/>
        <family val="1"/>
        <charset val="204"/>
      </rPr>
      <t xml:space="preserve"> в пищевых продуктах методом ИФА </t>
    </r>
    <r>
      <rPr>
        <i/>
        <sz val="14"/>
        <rFont val="Times New Roman"/>
        <family val="1"/>
        <charset val="204"/>
      </rPr>
      <t>(серийное исследование - свыше 3-х проб)</t>
    </r>
  </si>
  <si>
    <t>8.1.2.003</t>
  </si>
  <si>
    <r>
      <t xml:space="preserve">Определение </t>
    </r>
    <r>
      <rPr>
        <b/>
        <sz val="14"/>
        <rFont val="Times New Roman"/>
        <family val="1"/>
        <charset val="204"/>
      </rPr>
      <t>афлатоксина В1</t>
    </r>
    <r>
      <rPr>
        <sz val="14"/>
        <rFont val="Times New Roman"/>
        <family val="1"/>
        <charset val="204"/>
      </rPr>
      <t xml:space="preserve"> в пищевых продуктах методом ИФА </t>
    </r>
    <r>
      <rPr>
        <i/>
        <sz val="14"/>
        <rFont val="Times New Roman"/>
        <family val="1"/>
        <charset val="204"/>
      </rPr>
      <t>(единичное исследование)</t>
    </r>
  </si>
  <si>
    <t>8.1.2.004</t>
  </si>
  <si>
    <r>
      <t xml:space="preserve">Определение содержания </t>
    </r>
    <r>
      <rPr>
        <b/>
        <sz val="14"/>
        <rFont val="Times New Roman"/>
        <family val="1"/>
        <charset val="204"/>
      </rPr>
      <t>зеараленона</t>
    </r>
    <r>
      <rPr>
        <sz val="14"/>
        <rFont val="Times New Roman"/>
        <family val="1"/>
        <charset val="204"/>
      </rPr>
      <t xml:space="preserve"> в пищевых продуктах методом ТСХ</t>
    </r>
  </si>
  <si>
    <t>8.1.2.005</t>
  </si>
  <si>
    <r>
      <t xml:space="preserve">Определение </t>
    </r>
    <r>
      <rPr>
        <b/>
        <sz val="14"/>
        <rFont val="Times New Roman"/>
        <family val="1"/>
        <charset val="204"/>
      </rPr>
      <t>зеараленона</t>
    </r>
    <r>
      <rPr>
        <sz val="14"/>
        <rFont val="Times New Roman"/>
        <family val="1"/>
        <charset val="204"/>
      </rPr>
      <t xml:space="preserve"> в пищевых продуктах методом ИФА </t>
    </r>
    <r>
      <rPr>
        <i/>
        <sz val="14"/>
        <rFont val="Times New Roman"/>
        <family val="1"/>
        <charset val="204"/>
      </rPr>
      <t>(серийное исследование - свыше 3-х проб)</t>
    </r>
  </si>
  <si>
    <t>8.1.2.006</t>
  </si>
  <si>
    <r>
      <t xml:space="preserve">Определение </t>
    </r>
    <r>
      <rPr>
        <b/>
        <sz val="14"/>
        <rFont val="Times New Roman"/>
        <family val="1"/>
        <charset val="204"/>
      </rPr>
      <t>зеараленона</t>
    </r>
    <r>
      <rPr>
        <sz val="14"/>
        <rFont val="Times New Roman"/>
        <family val="1"/>
        <charset val="204"/>
      </rPr>
      <t xml:space="preserve"> в пищевых продуктах методом ИФА </t>
    </r>
    <r>
      <rPr>
        <i/>
        <sz val="14"/>
        <rFont val="Times New Roman"/>
        <family val="1"/>
        <charset val="204"/>
      </rPr>
      <t>(единичное исследование)</t>
    </r>
  </si>
  <si>
    <t>8.1.2.007</t>
  </si>
  <si>
    <r>
      <t xml:space="preserve">Определение содержания </t>
    </r>
    <r>
      <rPr>
        <b/>
        <sz val="14"/>
        <rFont val="Times New Roman"/>
        <family val="1"/>
        <charset val="204"/>
      </rPr>
      <t>дезоксиниваленола</t>
    </r>
    <r>
      <rPr>
        <sz val="14"/>
        <rFont val="Times New Roman"/>
        <family val="1"/>
        <charset val="204"/>
      </rPr>
      <t xml:space="preserve"> в пищевых продуктах методом ТСХ</t>
    </r>
  </si>
  <si>
    <t>8.1.2.008</t>
  </si>
  <si>
    <r>
      <t xml:space="preserve">Определение </t>
    </r>
    <r>
      <rPr>
        <b/>
        <sz val="14"/>
        <rFont val="Times New Roman"/>
        <family val="1"/>
        <charset val="204"/>
      </rPr>
      <t>дезоксиниваленола</t>
    </r>
    <r>
      <rPr>
        <sz val="14"/>
        <rFont val="Times New Roman"/>
        <family val="1"/>
        <charset val="204"/>
      </rPr>
      <t xml:space="preserve"> в пищевых продуктах методом ИФА </t>
    </r>
    <r>
      <rPr>
        <i/>
        <sz val="14"/>
        <rFont val="Times New Roman"/>
        <family val="1"/>
        <charset val="204"/>
      </rPr>
      <t>(серийное исследование - свыше 3-х проб)</t>
    </r>
  </si>
  <si>
    <t>8.1.2.009</t>
  </si>
  <si>
    <r>
      <t xml:space="preserve">Определение </t>
    </r>
    <r>
      <rPr>
        <b/>
        <sz val="14"/>
        <rFont val="Times New Roman"/>
        <family val="1"/>
        <charset val="204"/>
      </rPr>
      <t>дезоксиниваленола</t>
    </r>
    <r>
      <rPr>
        <sz val="14"/>
        <rFont val="Times New Roman"/>
        <family val="1"/>
        <charset val="204"/>
      </rPr>
      <t xml:space="preserve"> в пищевых продуктах методом ИФА </t>
    </r>
    <r>
      <rPr>
        <i/>
        <sz val="14"/>
        <rFont val="Times New Roman"/>
        <family val="1"/>
        <charset val="204"/>
      </rPr>
      <t>(единичное исследование)</t>
    </r>
  </si>
  <si>
    <t>8.1.2.010</t>
  </si>
  <si>
    <r>
      <t xml:space="preserve">Определение </t>
    </r>
    <r>
      <rPr>
        <b/>
        <sz val="14"/>
        <rFont val="Times New Roman"/>
        <family val="1"/>
        <charset val="204"/>
      </rPr>
      <t>патулина</t>
    </r>
    <r>
      <rPr>
        <sz val="14"/>
        <rFont val="Times New Roman"/>
        <family val="1"/>
        <charset val="204"/>
      </rPr>
      <t xml:space="preserve"> в продуктах переработки плодов и овощей методом ТСХ</t>
    </r>
  </si>
  <si>
    <t>8.1.2.011</t>
  </si>
  <si>
    <r>
      <t xml:space="preserve">Определение </t>
    </r>
    <r>
      <rPr>
        <b/>
        <sz val="14"/>
        <rFont val="Times New Roman"/>
        <family val="1"/>
        <charset val="204"/>
      </rPr>
      <t>патулина</t>
    </r>
    <r>
      <rPr>
        <sz val="14"/>
        <rFont val="Times New Roman"/>
        <family val="1"/>
        <charset val="204"/>
      </rPr>
      <t xml:space="preserve"> в продуктах переработки плодов и овощей методом ВЭЖХ</t>
    </r>
  </si>
  <si>
    <t>8.1.2.012</t>
  </si>
  <si>
    <r>
      <t xml:space="preserve">Определение </t>
    </r>
    <r>
      <rPr>
        <b/>
        <sz val="14"/>
        <rFont val="Times New Roman"/>
        <family val="1"/>
        <charset val="204"/>
      </rPr>
      <t>Т2-токсина</t>
    </r>
    <r>
      <rPr>
        <sz val="14"/>
        <rFont val="Times New Roman"/>
        <family val="1"/>
        <charset val="204"/>
      </rPr>
      <t xml:space="preserve"> в пищевых продуктах методом ИФА </t>
    </r>
    <r>
      <rPr>
        <i/>
        <sz val="14"/>
        <rFont val="Times New Roman"/>
        <family val="1"/>
        <charset val="204"/>
      </rPr>
      <t>(серийное исследование - свыше 3-х проб)</t>
    </r>
  </si>
  <si>
    <t>8.1.2.013</t>
  </si>
  <si>
    <r>
      <t xml:space="preserve">Определение </t>
    </r>
    <r>
      <rPr>
        <b/>
        <sz val="14"/>
        <rFont val="Times New Roman"/>
        <family val="1"/>
        <charset val="204"/>
      </rPr>
      <t>Т2-токсина</t>
    </r>
    <r>
      <rPr>
        <sz val="14"/>
        <rFont val="Times New Roman"/>
        <family val="1"/>
        <charset val="204"/>
      </rPr>
      <t xml:space="preserve"> в пищевых продуктах методом ИФА </t>
    </r>
    <r>
      <rPr>
        <i/>
        <sz val="14"/>
        <rFont val="Times New Roman"/>
        <family val="1"/>
        <charset val="204"/>
      </rPr>
      <t>(единичное исследование)</t>
    </r>
  </si>
  <si>
    <t>8.1.2.014</t>
  </si>
  <si>
    <r>
      <t xml:space="preserve">Определение </t>
    </r>
    <r>
      <rPr>
        <b/>
        <sz val="14"/>
        <rFont val="Times New Roman"/>
        <family val="1"/>
        <charset val="204"/>
      </rPr>
      <t>охратоксина - А</t>
    </r>
    <r>
      <rPr>
        <sz val="14"/>
        <rFont val="Times New Roman"/>
        <family val="1"/>
        <charset val="204"/>
      </rPr>
      <t xml:space="preserve"> в пищевых продуктах методом ИФА </t>
    </r>
    <r>
      <rPr>
        <i/>
        <sz val="14"/>
        <rFont val="Times New Roman"/>
        <family val="1"/>
        <charset val="204"/>
      </rPr>
      <t>(серийное исследование - свыше 3-х проб)</t>
    </r>
  </si>
  <si>
    <t>8.1.2.015</t>
  </si>
  <si>
    <r>
      <t xml:space="preserve">Определение </t>
    </r>
    <r>
      <rPr>
        <b/>
        <sz val="14"/>
        <rFont val="Times New Roman"/>
        <family val="1"/>
        <charset val="204"/>
      </rPr>
      <t>охратоксина - А</t>
    </r>
    <r>
      <rPr>
        <sz val="14"/>
        <rFont val="Times New Roman"/>
        <family val="1"/>
        <charset val="204"/>
      </rPr>
      <t xml:space="preserve"> в пищевых продуктах методом ИФА </t>
    </r>
    <r>
      <rPr>
        <i/>
        <sz val="14"/>
        <rFont val="Times New Roman"/>
        <family val="1"/>
        <charset val="204"/>
      </rPr>
      <t>(единичное исследование)</t>
    </r>
  </si>
  <si>
    <t>8.1.3 Антибиотики</t>
  </si>
  <si>
    <t>8.1.3.001</t>
  </si>
  <si>
    <r>
      <t xml:space="preserve">Количественное определение </t>
    </r>
    <r>
      <rPr>
        <b/>
        <sz val="14"/>
        <rFont val="Times New Roman"/>
        <family val="1"/>
        <charset val="204"/>
      </rPr>
      <t>левомицетина</t>
    </r>
    <r>
      <rPr>
        <sz val="14"/>
        <rFont val="Times New Roman"/>
        <family val="1"/>
        <charset val="204"/>
      </rPr>
      <t xml:space="preserve"> в пищевых продуктах методом ИФА </t>
    </r>
    <r>
      <rPr>
        <i/>
        <sz val="14"/>
        <rFont val="Times New Roman"/>
        <family val="1"/>
        <charset val="204"/>
      </rPr>
      <t>(серийное исследование - свыше 3-х проб)</t>
    </r>
  </si>
  <si>
    <t>8.1.3.002</t>
  </si>
  <si>
    <r>
      <t xml:space="preserve">Количественное определение </t>
    </r>
    <r>
      <rPr>
        <b/>
        <sz val="14"/>
        <rFont val="Times New Roman"/>
        <family val="1"/>
        <charset val="204"/>
      </rPr>
      <t>левомицетина</t>
    </r>
    <r>
      <rPr>
        <sz val="14"/>
        <rFont val="Times New Roman"/>
        <family val="1"/>
        <charset val="204"/>
      </rPr>
      <t xml:space="preserve"> в пищевых продуктах методом ИФА </t>
    </r>
    <r>
      <rPr>
        <i/>
        <sz val="14"/>
        <rFont val="Times New Roman"/>
        <family val="1"/>
        <charset val="204"/>
      </rPr>
      <t>(единичное исследование)</t>
    </r>
  </si>
  <si>
    <t>8.1.3.003</t>
  </si>
  <si>
    <r>
      <t xml:space="preserve">Определение </t>
    </r>
    <r>
      <rPr>
        <b/>
        <sz val="14"/>
        <rFont val="Times New Roman"/>
        <family val="1"/>
        <charset val="204"/>
      </rPr>
      <t>левомицетина</t>
    </r>
    <r>
      <rPr>
        <sz val="14"/>
        <rFont val="Times New Roman"/>
        <family val="1"/>
        <charset val="204"/>
      </rPr>
      <t xml:space="preserve"> в пищевых продуктах методом ВЭЖХ</t>
    </r>
  </si>
  <si>
    <t>8.1.3.004</t>
  </si>
  <si>
    <t>8.1.3.005</t>
  </si>
  <si>
    <r>
      <t xml:space="preserve">Определение </t>
    </r>
    <r>
      <rPr>
        <b/>
        <sz val="14"/>
        <rFont val="Times New Roman"/>
        <family val="1"/>
        <charset val="204"/>
      </rPr>
      <t>тетрациклина</t>
    </r>
    <r>
      <rPr>
        <sz val="14"/>
        <rFont val="Times New Roman"/>
        <family val="1"/>
        <charset val="204"/>
      </rPr>
      <t xml:space="preserve"> в пищевых продуктах методом ИФА </t>
    </r>
    <r>
      <rPr>
        <i/>
        <sz val="14"/>
        <rFont val="Times New Roman"/>
        <family val="1"/>
        <charset val="204"/>
      </rPr>
      <t>(серийное исследование - свыше 3-х проб)</t>
    </r>
  </si>
  <si>
    <t>8.1.3.006</t>
  </si>
  <si>
    <r>
      <t xml:space="preserve">Определение </t>
    </r>
    <r>
      <rPr>
        <b/>
        <sz val="14"/>
        <rFont val="Times New Roman"/>
        <family val="1"/>
        <charset val="204"/>
      </rPr>
      <t>тетрациклина</t>
    </r>
    <r>
      <rPr>
        <sz val="14"/>
        <rFont val="Times New Roman"/>
        <family val="1"/>
        <charset val="204"/>
      </rPr>
      <t xml:space="preserve"> в пищевых продуктах методом ИФА </t>
    </r>
    <r>
      <rPr>
        <i/>
        <sz val="14"/>
        <rFont val="Times New Roman"/>
        <family val="1"/>
        <charset val="204"/>
      </rPr>
      <t>(единичное исследование)</t>
    </r>
  </si>
  <si>
    <t>8.1.3.007</t>
  </si>
  <si>
    <r>
      <t xml:space="preserve">Определение </t>
    </r>
    <r>
      <rPr>
        <b/>
        <sz val="14"/>
        <rFont val="Times New Roman"/>
        <family val="1"/>
        <charset val="204"/>
      </rPr>
      <t xml:space="preserve">пенициллина </t>
    </r>
    <r>
      <rPr>
        <sz val="14"/>
        <rFont val="Times New Roman"/>
        <family val="1"/>
        <charset val="204"/>
      </rPr>
      <t>в пищевых продуктах методом ИФА (</t>
    </r>
    <r>
      <rPr>
        <i/>
        <sz val="14"/>
        <rFont val="Times New Roman"/>
        <family val="1"/>
        <charset val="204"/>
      </rPr>
      <t>серийное исследование - свыше 3-х проб)</t>
    </r>
  </si>
  <si>
    <t>8.1.3.008</t>
  </si>
  <si>
    <r>
      <t xml:space="preserve">Определение </t>
    </r>
    <r>
      <rPr>
        <b/>
        <sz val="14"/>
        <rFont val="Times New Roman"/>
        <family val="1"/>
        <charset val="204"/>
      </rPr>
      <t>пенициллина</t>
    </r>
    <r>
      <rPr>
        <sz val="14"/>
        <rFont val="Times New Roman"/>
        <family val="1"/>
        <charset val="204"/>
      </rPr>
      <t xml:space="preserve"> в пищевых продуктах методом ИФА (</t>
    </r>
    <r>
      <rPr>
        <i/>
        <sz val="14"/>
        <rFont val="Times New Roman"/>
        <family val="1"/>
        <charset val="204"/>
      </rPr>
      <t>единичное исследование)</t>
    </r>
  </si>
  <si>
    <t>8.1.3.009</t>
  </si>
  <si>
    <r>
      <t xml:space="preserve">Определение </t>
    </r>
    <r>
      <rPr>
        <b/>
        <sz val="14"/>
        <rFont val="Times New Roman"/>
        <family val="1"/>
        <charset val="204"/>
      </rPr>
      <t>стрептомицина</t>
    </r>
    <r>
      <rPr>
        <sz val="14"/>
        <rFont val="Times New Roman"/>
        <family val="1"/>
        <charset val="204"/>
      </rPr>
      <t xml:space="preserve"> в пищевых продуктах методом ИФА (</t>
    </r>
    <r>
      <rPr>
        <i/>
        <sz val="14"/>
        <rFont val="Times New Roman"/>
        <family val="1"/>
        <charset val="204"/>
      </rPr>
      <t>серийное исследование - свыше 3-х проб)</t>
    </r>
  </si>
  <si>
    <t>8.1.3.010</t>
  </si>
  <si>
    <r>
      <t xml:space="preserve">Определение </t>
    </r>
    <r>
      <rPr>
        <b/>
        <sz val="14"/>
        <rFont val="Times New Roman"/>
        <family val="1"/>
        <charset val="204"/>
      </rPr>
      <t>стрептомицина</t>
    </r>
    <r>
      <rPr>
        <sz val="14"/>
        <rFont val="Times New Roman"/>
        <family val="1"/>
        <charset val="204"/>
      </rPr>
      <t xml:space="preserve"> в пищевых продуктах методом ИФА (</t>
    </r>
    <r>
      <rPr>
        <i/>
        <sz val="14"/>
        <rFont val="Times New Roman"/>
        <family val="1"/>
        <charset val="204"/>
      </rPr>
      <t>единичное исследование)</t>
    </r>
  </si>
  <si>
    <t>8.1.4 Консерванты</t>
  </si>
  <si>
    <t>8.1.4.001</t>
  </si>
  <si>
    <t>Определение бензоата натрия в напитках методом ВЭЖХ</t>
  </si>
  <si>
    <t>8.1.4.002</t>
  </si>
  <si>
    <t>8.1.4.003</t>
  </si>
  <si>
    <t>8.1.4.004</t>
  </si>
  <si>
    <t>Определение консервантов (сорбиновая и бензойная кислота) в молочной, плодоовощной продукции и майонезе  методом ВЭЖХ</t>
  </si>
  <si>
    <t>8.1.5 Витамины</t>
  </si>
  <si>
    <t>8.1.5.001</t>
  </si>
  <si>
    <r>
      <t xml:space="preserve">Определение </t>
    </r>
    <r>
      <rPr>
        <b/>
        <sz val="14"/>
        <rFont val="Times New Roman"/>
        <family val="1"/>
        <charset val="204"/>
      </rPr>
      <t>витамина А</t>
    </r>
    <r>
      <rPr>
        <sz val="14"/>
        <rFont val="Times New Roman"/>
        <family val="1"/>
        <charset val="204"/>
      </rPr>
      <t xml:space="preserve"> (бета-каротин)  в пищевых продуктах спектрофотометрическим методом</t>
    </r>
  </si>
  <si>
    <t>8.1.5.002</t>
  </si>
  <si>
    <r>
      <t xml:space="preserve">Определение </t>
    </r>
    <r>
      <rPr>
        <b/>
        <sz val="14"/>
        <rFont val="Times New Roman"/>
        <family val="1"/>
        <charset val="204"/>
      </rPr>
      <t>витамина С</t>
    </r>
    <r>
      <rPr>
        <sz val="14"/>
        <rFont val="Times New Roman"/>
        <family val="1"/>
        <charset val="204"/>
      </rPr>
      <t xml:space="preserve"> (аскорбиновой кислоты) в пищевых продуктах титриметрическим методом</t>
    </r>
  </si>
  <si>
    <t>8.1.5.003</t>
  </si>
  <si>
    <t>8.1.5.004</t>
  </si>
  <si>
    <r>
      <t xml:space="preserve">Определение </t>
    </r>
    <r>
      <rPr>
        <b/>
        <sz val="14"/>
        <rFont val="Times New Roman"/>
        <family val="1"/>
        <charset val="204"/>
      </rPr>
      <t>витамина В1</t>
    </r>
    <r>
      <rPr>
        <sz val="14"/>
        <rFont val="Times New Roman"/>
        <family val="1"/>
        <charset val="204"/>
      </rPr>
      <t xml:space="preserve"> в пищевых продуктах фотометрическим методом</t>
    </r>
  </si>
  <si>
    <t>8.1.5.005</t>
  </si>
  <si>
    <r>
      <t xml:space="preserve">Определение </t>
    </r>
    <r>
      <rPr>
        <b/>
        <sz val="14"/>
        <rFont val="Times New Roman"/>
        <family val="1"/>
        <charset val="204"/>
      </rPr>
      <t>витамина В2</t>
    </r>
    <r>
      <rPr>
        <sz val="14"/>
        <rFont val="Times New Roman"/>
        <family val="1"/>
        <charset val="204"/>
      </rPr>
      <t xml:space="preserve"> в пищевых продуктах фотометрическим методом</t>
    </r>
  </si>
  <si>
    <t>8.1.5.006</t>
  </si>
  <si>
    <r>
      <t xml:space="preserve">Определение </t>
    </r>
    <r>
      <rPr>
        <b/>
        <sz val="14"/>
        <rFont val="Times New Roman"/>
        <family val="1"/>
        <charset val="204"/>
      </rPr>
      <t>витамина РР</t>
    </r>
    <r>
      <rPr>
        <sz val="14"/>
        <rFont val="Times New Roman"/>
        <family val="1"/>
        <charset val="204"/>
      </rPr>
      <t xml:space="preserve"> (ниацина, никотинамид, никотиновая кислота) в пищевых продуктах фотометрическим методом</t>
    </r>
  </si>
  <si>
    <t>8.1.5.007</t>
  </si>
  <si>
    <r>
      <t xml:space="preserve">Определение </t>
    </r>
    <r>
      <rPr>
        <b/>
        <sz val="14"/>
        <rFont val="Times New Roman"/>
        <family val="1"/>
        <charset val="204"/>
      </rPr>
      <t>витамина РР</t>
    </r>
    <r>
      <rPr>
        <sz val="14"/>
        <rFont val="Times New Roman"/>
        <family val="1"/>
        <charset val="204"/>
      </rPr>
      <t xml:space="preserve"> (ниацина, никотинамид, никотиновая кислота) в муке, хлебобулочных изделиях фотометрическим методом</t>
    </r>
  </si>
  <si>
    <t>8.1.5.008</t>
  </si>
  <si>
    <r>
      <t xml:space="preserve">Определение содержания </t>
    </r>
    <r>
      <rPr>
        <b/>
        <sz val="14"/>
        <rFont val="Times New Roman"/>
        <family val="1"/>
        <charset val="204"/>
      </rPr>
      <t xml:space="preserve">витамина РР </t>
    </r>
    <r>
      <rPr>
        <sz val="14"/>
        <rFont val="Times New Roman"/>
        <family val="1"/>
        <charset val="204"/>
      </rPr>
      <t>(ниацин, никотинамид, никотиновая кислота) и витаминов группы В (В1, В2, В6) в продуктах переработки плодов и овощей методом ВЭЖХ</t>
    </r>
  </si>
  <si>
    <t>8.1.5.009</t>
  </si>
  <si>
    <r>
      <t xml:space="preserve">Определение </t>
    </r>
    <r>
      <rPr>
        <b/>
        <sz val="14"/>
        <rFont val="Times New Roman"/>
        <family val="1"/>
        <charset val="204"/>
      </rPr>
      <t xml:space="preserve">витамина Е </t>
    </r>
    <r>
      <rPr>
        <sz val="14"/>
        <rFont val="Times New Roman"/>
        <family val="1"/>
        <charset val="204"/>
      </rPr>
      <t>в продуктах молочных для детского питания фотометрическим методом</t>
    </r>
  </si>
  <si>
    <t>8.1.5.010</t>
  </si>
  <si>
    <r>
      <t xml:space="preserve">Определение </t>
    </r>
    <r>
      <rPr>
        <b/>
        <sz val="14"/>
        <rFont val="Times New Roman"/>
        <family val="1"/>
        <charset val="204"/>
      </rPr>
      <t>жирорастворимых витаминов А (ретинола ацетат) и Е (альфа-токоферол)</t>
    </r>
    <r>
      <rPr>
        <sz val="14"/>
        <rFont val="Times New Roman"/>
        <family val="1"/>
        <charset val="204"/>
      </rPr>
      <t xml:space="preserve"> в пищевых продуктах методом  ВЭЖХ</t>
    </r>
  </si>
  <si>
    <t>8.1.6 Физико-химические показатели</t>
  </si>
  <si>
    <t>8.1.6.001</t>
  </si>
  <si>
    <t>8.1.6.002</t>
  </si>
  <si>
    <t>8.1.6.003</t>
  </si>
  <si>
    <t>8.1.6.004</t>
  </si>
  <si>
    <t>8.1.6.005</t>
  </si>
  <si>
    <t xml:space="preserve">Определение сухих веществ в пищевых продуктах рефрактометрическим методом          </t>
  </si>
  <si>
    <t>8.1.6.006</t>
  </si>
  <si>
    <t>8.1.6.007</t>
  </si>
  <si>
    <t>8.1.6.008</t>
  </si>
  <si>
    <t>8.1.6.009</t>
  </si>
  <si>
    <t>Определение составных частей пищевых продуктов к общей массе гравиметрическим методом</t>
  </si>
  <si>
    <t>8.1.6.010</t>
  </si>
  <si>
    <t>8.1.6.011</t>
  </si>
  <si>
    <t>Определение хлористого натрия в пищевых продуктах титриметрическим методом</t>
  </si>
  <si>
    <t>8.1.6.012</t>
  </si>
  <si>
    <t>8.1.6.013</t>
  </si>
  <si>
    <t>8.1.6.014</t>
  </si>
  <si>
    <t>8.1.6.015</t>
  </si>
  <si>
    <t>Определение массовой доли общей золы в пищевых продуктах гравиметрическим методом</t>
  </si>
  <si>
    <t>8.1.6.016</t>
  </si>
  <si>
    <t>8.1.6.017</t>
  </si>
  <si>
    <t xml:space="preserve">Определение нитратов в пищевых продуктах потенциометрическим методом </t>
  </si>
  <si>
    <t>8.1.6.018</t>
  </si>
  <si>
    <t>8.1.6.019</t>
  </si>
  <si>
    <t>8.1.6.020</t>
  </si>
  <si>
    <t>Определение водоудерживающей способности свежего, охлажденного, сыро-, варено-мороженого мяса (фарша), рыбы, морских млекопитающих, морских беспозвоночных и кулинарных изделий</t>
  </si>
  <si>
    <t>8.1.6.021</t>
  </si>
  <si>
    <t>8.1.6.022</t>
  </si>
  <si>
    <t>8.1.6.023</t>
  </si>
  <si>
    <t>8.1.6.024</t>
  </si>
  <si>
    <t>Определение небелкового азота и сывороточных белков в пищевых продуктах титриметрическим методом (методом Кьельдаля)</t>
  </si>
  <si>
    <t>8.1.6.025</t>
  </si>
  <si>
    <t>8.1.6.026</t>
  </si>
  <si>
    <t>8.1.6.027</t>
  </si>
  <si>
    <t>8.1.6.028</t>
  </si>
  <si>
    <t>8.1.6.029</t>
  </si>
  <si>
    <t>8.1.6.030</t>
  </si>
  <si>
    <t>8.1.6.031</t>
  </si>
  <si>
    <t>8.1.6.032</t>
  </si>
  <si>
    <t>8.1.6.033</t>
  </si>
  <si>
    <t>Определение жирнокислотного состава масложировой и молочной продукции методом газо-жидкостной хроматографии</t>
  </si>
  <si>
    <t>8.1.6.034</t>
  </si>
  <si>
    <t>Определение содержания эруковой кислоты в масложировой и молочной продукции методом газо-жидкостной хроматографии</t>
  </si>
  <si>
    <t>8.1.6.035</t>
  </si>
  <si>
    <t>Определение содержание транс-изомеров жирных кислот в масложировой и молочной продукции методом газо-жидкостной хроматографии</t>
  </si>
  <si>
    <t>8.1.6.036</t>
  </si>
  <si>
    <t>Определение массы нетто в пищевых продуктах гравиметрическим методом</t>
  </si>
  <si>
    <t>8.2 Мясные продукты</t>
  </si>
  <si>
    <t>8.2.001</t>
  </si>
  <si>
    <t>Определение фосфора в мясных продуктах титриметрическим методом</t>
  </si>
  <si>
    <t>8.2.002</t>
  </si>
  <si>
    <t>Определение остаточной активности кислой фосфатазы в мясных продуктах спектрофотометрическим методом</t>
  </si>
  <si>
    <t>8.2.003</t>
  </si>
  <si>
    <t>8.2.004</t>
  </si>
  <si>
    <t>8.2.005</t>
  </si>
  <si>
    <t>8.2.006</t>
  </si>
  <si>
    <t>8.2.007</t>
  </si>
  <si>
    <t>8.2.008</t>
  </si>
  <si>
    <t>8.2.009</t>
  </si>
  <si>
    <t>Определение массовой доли свободных жирных кислот в продуктах переработки яиц сельскохозяйственной птицы титриметрическим методом</t>
  </si>
  <si>
    <t>8.2.010</t>
  </si>
  <si>
    <t>Определение эффективности пастеризации  яичного сырья фотоколориметрическим методом</t>
  </si>
  <si>
    <t>8.2.011</t>
  </si>
  <si>
    <t xml:space="preserve">Определение температуры застывания жирных кислот </t>
  </si>
  <si>
    <t>8.2.012</t>
  </si>
  <si>
    <t>8.2.013</t>
  </si>
  <si>
    <t>8.2.014</t>
  </si>
  <si>
    <t>8.3 Молочные продукты</t>
  </si>
  <si>
    <t>8.3.001</t>
  </si>
  <si>
    <t>8.3.002</t>
  </si>
  <si>
    <t>8.3.003</t>
  </si>
  <si>
    <t>8.3.004</t>
  </si>
  <si>
    <t>8.3.005</t>
  </si>
  <si>
    <t>8.3.006</t>
  </si>
  <si>
    <t>8.3.007</t>
  </si>
  <si>
    <t>8.3.008</t>
  </si>
  <si>
    <t>8.3.009</t>
  </si>
  <si>
    <t>Определение сахарозы в консервах молочных титриметрическим методом</t>
  </si>
  <si>
    <t>8.3.010</t>
  </si>
  <si>
    <t>8.3.011</t>
  </si>
  <si>
    <t>8.3.012</t>
  </si>
  <si>
    <r>
      <t xml:space="preserve">Определение </t>
    </r>
    <r>
      <rPr>
        <b/>
        <sz val="14"/>
        <rFont val="Times New Roman"/>
        <family val="1"/>
        <charset val="204"/>
      </rPr>
      <t>афлатоксина М1</t>
    </r>
    <r>
      <rPr>
        <sz val="14"/>
        <rFont val="Times New Roman"/>
        <family val="1"/>
        <charset val="204"/>
      </rPr>
      <t xml:space="preserve"> в молочных продуктах методом ТСХ</t>
    </r>
  </si>
  <si>
    <t>8.3.013</t>
  </si>
  <si>
    <r>
      <t xml:space="preserve">Определение </t>
    </r>
    <r>
      <rPr>
        <b/>
        <sz val="14"/>
        <rFont val="Times New Roman"/>
        <family val="1"/>
        <charset val="204"/>
      </rPr>
      <t>афлатоксина М1</t>
    </r>
    <r>
      <rPr>
        <sz val="14"/>
        <rFont val="Times New Roman"/>
        <family val="1"/>
        <charset val="204"/>
      </rPr>
      <t xml:space="preserve"> в молочных продуктах методом ИФА </t>
    </r>
    <r>
      <rPr>
        <i/>
        <sz val="14"/>
        <rFont val="Times New Roman"/>
        <family val="1"/>
        <charset val="204"/>
      </rPr>
      <t>(серийное исследование - свыше 3-х проб)</t>
    </r>
  </si>
  <si>
    <t>8.3.014</t>
  </si>
  <si>
    <r>
      <t xml:space="preserve">Определение </t>
    </r>
    <r>
      <rPr>
        <b/>
        <sz val="14"/>
        <rFont val="Times New Roman"/>
        <family val="1"/>
        <charset val="204"/>
      </rPr>
      <t>афлатоксина М1</t>
    </r>
    <r>
      <rPr>
        <sz val="14"/>
        <rFont val="Times New Roman"/>
        <family val="1"/>
        <charset val="204"/>
      </rPr>
      <t xml:space="preserve"> в молочных продуктах методом ИФА </t>
    </r>
    <r>
      <rPr>
        <i/>
        <sz val="14"/>
        <rFont val="Times New Roman"/>
        <family val="1"/>
        <charset val="204"/>
      </rPr>
      <t>(единичное исследование)</t>
    </r>
  </si>
  <si>
    <t>8.3.015</t>
  </si>
  <si>
    <r>
      <t xml:space="preserve">Определение </t>
    </r>
    <r>
      <rPr>
        <b/>
        <sz val="14"/>
        <rFont val="Times New Roman"/>
        <family val="1"/>
        <charset val="204"/>
      </rPr>
      <t>меламина</t>
    </r>
    <r>
      <rPr>
        <sz val="14"/>
        <rFont val="Times New Roman"/>
        <family val="1"/>
        <charset val="204"/>
      </rPr>
      <t xml:space="preserve"> в молочных продуктах, белом и молочном шоколаде методом ИФА </t>
    </r>
    <r>
      <rPr>
        <i/>
        <sz val="14"/>
        <rFont val="Times New Roman"/>
        <family val="1"/>
        <charset val="204"/>
      </rPr>
      <t>(серийное исследование - свыше 3-х проб)</t>
    </r>
  </si>
  <si>
    <t>8.3.016</t>
  </si>
  <si>
    <r>
      <t xml:space="preserve">Определение </t>
    </r>
    <r>
      <rPr>
        <b/>
        <sz val="14"/>
        <rFont val="Times New Roman"/>
        <family val="1"/>
        <charset val="204"/>
      </rPr>
      <t>меламина</t>
    </r>
    <r>
      <rPr>
        <sz val="14"/>
        <rFont val="Times New Roman"/>
        <family val="1"/>
        <charset val="204"/>
      </rPr>
      <t xml:space="preserve"> в молочных продуктах, белом и молочном шоколаде методом ИФА </t>
    </r>
    <r>
      <rPr>
        <i/>
        <sz val="14"/>
        <rFont val="Times New Roman"/>
        <family val="1"/>
        <charset val="204"/>
      </rPr>
      <t>(единичное исследование)</t>
    </r>
  </si>
  <si>
    <t>8.3.017</t>
  </si>
  <si>
    <t>Определение СОМО в молочных продуктах (кроме молочных продуктов, содержащих сахар)</t>
  </si>
  <si>
    <t>8.3.018</t>
  </si>
  <si>
    <t>8.3.019</t>
  </si>
  <si>
    <t>8.3.020</t>
  </si>
  <si>
    <t>8.3.021</t>
  </si>
  <si>
    <t>8.3.022</t>
  </si>
  <si>
    <t>8.3.023</t>
  </si>
  <si>
    <t>8.3.024</t>
  </si>
  <si>
    <t>8.3.025</t>
  </si>
  <si>
    <t>8.4 Рыба и рыбная продукция</t>
  </si>
  <si>
    <t>8.4.001</t>
  </si>
  <si>
    <t>8.4.002</t>
  </si>
  <si>
    <t>8.4.003</t>
  </si>
  <si>
    <t>8.4.004</t>
  </si>
  <si>
    <t>8.4.005</t>
  </si>
  <si>
    <t>8.4.006</t>
  </si>
  <si>
    <t>8.4.007</t>
  </si>
  <si>
    <t>8.4.008</t>
  </si>
  <si>
    <t>8.4.009</t>
  </si>
  <si>
    <t>8.4.010</t>
  </si>
  <si>
    <t>8.4.011</t>
  </si>
  <si>
    <t>8.4.012</t>
  </si>
  <si>
    <t>8.4.013</t>
  </si>
  <si>
    <t>8.4.014</t>
  </si>
  <si>
    <t>8.4.015</t>
  </si>
  <si>
    <t>8.4.016</t>
  </si>
  <si>
    <t>8.4.017</t>
  </si>
  <si>
    <t>8.4.018</t>
  </si>
  <si>
    <t>8.4.019</t>
  </si>
  <si>
    <t>8.4.020</t>
  </si>
  <si>
    <t>8.4.021</t>
  </si>
  <si>
    <t>8.5 Масложировые изделия</t>
  </si>
  <si>
    <t>8.5.001</t>
  </si>
  <si>
    <t>8.5.002</t>
  </si>
  <si>
    <t>8.5.003</t>
  </si>
  <si>
    <t>8.5.004</t>
  </si>
  <si>
    <t>8.5.005</t>
  </si>
  <si>
    <t>8.5.006</t>
  </si>
  <si>
    <t>8.5.007</t>
  </si>
  <si>
    <t>Определение фосфорсодержащих веществ в маслах растительных фотометрическим методом</t>
  </si>
  <si>
    <t>8.5.008</t>
  </si>
  <si>
    <t>8.5.009</t>
  </si>
  <si>
    <t>8.5.010</t>
  </si>
  <si>
    <t>8.5.011</t>
  </si>
  <si>
    <t>8.5.012</t>
  </si>
  <si>
    <t>8.5.013</t>
  </si>
  <si>
    <t>8.5.014</t>
  </si>
  <si>
    <t>8.5.015</t>
  </si>
  <si>
    <t>8.5.016</t>
  </si>
  <si>
    <t>8.6 Плодово-овощная продукция</t>
  </si>
  <si>
    <t>8.6.001</t>
  </si>
  <si>
    <t>8.6.002</t>
  </si>
  <si>
    <t>8.6.003</t>
  </si>
  <si>
    <t>8.6.004</t>
  </si>
  <si>
    <t>8.6.005</t>
  </si>
  <si>
    <t>8.6.006</t>
  </si>
  <si>
    <t>8.6.007</t>
  </si>
  <si>
    <t>8.6.008</t>
  </si>
  <si>
    <t>8.6.009</t>
  </si>
  <si>
    <t>8.6.010</t>
  </si>
  <si>
    <t>8.7 Кулинарные изделия, блюда</t>
  </si>
  <si>
    <t>8.7.001</t>
  </si>
  <si>
    <t>8.7.002</t>
  </si>
  <si>
    <t>Определение эффективности тепловой обработки мясных и рыбных кулинарных изделий визуальным методом</t>
  </si>
  <si>
    <t>8.7.003</t>
  </si>
  <si>
    <t>8.7.004</t>
  </si>
  <si>
    <t>8.7.005</t>
  </si>
  <si>
    <t>8.7.006</t>
  </si>
  <si>
    <t>8.7.007</t>
  </si>
  <si>
    <t>8.8 Мукомольно-крупяные изделия</t>
  </si>
  <si>
    <t>8.8.001</t>
  </si>
  <si>
    <t>8.8.002</t>
  </si>
  <si>
    <t>8.8.003</t>
  </si>
  <si>
    <t>8.8.004</t>
  </si>
  <si>
    <t>8.8.005</t>
  </si>
  <si>
    <t>8.8.006</t>
  </si>
  <si>
    <t>Определение времени приготовления и оценки состояния макаронных изделий быстрого приготовления после приготовления визуальным методом</t>
  </si>
  <si>
    <t>8.8.007</t>
  </si>
  <si>
    <t>Определение перекисного числа жира в макаронных изделиях быстрого приготовления титриметрическим методом</t>
  </si>
  <si>
    <t>8.8.008</t>
  </si>
  <si>
    <t>8.8.009</t>
  </si>
  <si>
    <t>Определение кислотности по болтушке в мукомольно-крупяных изделиях титриметрическим методом</t>
  </si>
  <si>
    <t>8.8.010</t>
  </si>
  <si>
    <t>8.8.011</t>
  </si>
  <si>
    <t>8.8.012</t>
  </si>
  <si>
    <t>8.8.013</t>
  </si>
  <si>
    <t>8.8.014</t>
  </si>
  <si>
    <t>8.8.015</t>
  </si>
  <si>
    <t>8.9 Хлебобулочные, кондитерские изделия, мед</t>
  </si>
  <si>
    <t>8.9.001</t>
  </si>
  <si>
    <t>8.9.002</t>
  </si>
  <si>
    <t>8.9.003</t>
  </si>
  <si>
    <t>8.9.004</t>
  </si>
  <si>
    <t>8.9.005</t>
  </si>
  <si>
    <t>8.9.006</t>
  </si>
  <si>
    <t>8.9.007</t>
  </si>
  <si>
    <t>8.9.008</t>
  </si>
  <si>
    <t>8.9.009</t>
  </si>
  <si>
    <t>8.9.010</t>
  </si>
  <si>
    <t>8.9.011</t>
  </si>
  <si>
    <t>8.9.012</t>
  </si>
  <si>
    <t>8.9.013</t>
  </si>
  <si>
    <t>Определение сахара в кондитерских изделиях перманганатным методом</t>
  </si>
  <si>
    <t>8.9.014</t>
  </si>
  <si>
    <t>Определение сахара в хлебобулочных изделиях перманганатным методом</t>
  </si>
  <si>
    <t>8.9.015</t>
  </si>
  <si>
    <t>Определение набухаемости хлебобулочных изделий гравиметрическим методом</t>
  </si>
  <si>
    <t>8.9.016</t>
  </si>
  <si>
    <t>8.9.017</t>
  </si>
  <si>
    <t>8.9.018</t>
  </si>
  <si>
    <t>Определение набухаемости в хлебобулочных изделиях визуальным методом</t>
  </si>
  <si>
    <t>8.9.019</t>
  </si>
  <si>
    <t>Определение цветности в сахаре фотометрическим методом</t>
  </si>
  <si>
    <t>8.9.020</t>
  </si>
  <si>
    <r>
      <t xml:space="preserve">Определение содержания гидроксиметилфурфураля (ГМФ) по Уайту в мёде </t>
    </r>
    <r>
      <rPr>
        <b/>
        <sz val="14"/>
        <rFont val="Times New Roman"/>
        <family val="1"/>
        <charset val="204"/>
      </rPr>
      <t>фотометрическим методом</t>
    </r>
  </si>
  <si>
    <t>8.9.021</t>
  </si>
  <si>
    <t>8.9.022</t>
  </si>
  <si>
    <t>8.9.023</t>
  </si>
  <si>
    <t>8.9.024</t>
  </si>
  <si>
    <t>8.9.025</t>
  </si>
  <si>
    <t>8.9.026</t>
  </si>
  <si>
    <t>8.10 Соль поваренная</t>
  </si>
  <si>
    <t>8.10.001</t>
  </si>
  <si>
    <t>8.10.002</t>
  </si>
  <si>
    <t>8.10.003</t>
  </si>
  <si>
    <t>8.10.004</t>
  </si>
  <si>
    <t>8.10.005</t>
  </si>
  <si>
    <t>8.10.006</t>
  </si>
  <si>
    <t>8.10.007</t>
  </si>
  <si>
    <t>8.11 Напитки безалкогольные и алкогольные</t>
  </si>
  <si>
    <t>8.11.001</t>
  </si>
  <si>
    <t>8.11.002</t>
  </si>
  <si>
    <t>8.11.003</t>
  </si>
  <si>
    <t>8.11.004</t>
  </si>
  <si>
    <t>8.11.005</t>
  </si>
  <si>
    <t>8.11.006</t>
  </si>
  <si>
    <t>8.11.007</t>
  </si>
  <si>
    <t>8.11.008</t>
  </si>
  <si>
    <t>8.11.009</t>
  </si>
  <si>
    <t>8.11.010</t>
  </si>
  <si>
    <t>Определение массовой концентрации приведенного экстракта в алкогольной продукции рефрактометрическим методом</t>
  </si>
  <si>
    <t>8.11.011</t>
  </si>
  <si>
    <t>8.11.012</t>
  </si>
  <si>
    <t>Определение аспартама, сахарина, кофеина в напитках методом ВЭЖХ</t>
  </si>
  <si>
    <t>8.11.013</t>
  </si>
  <si>
    <t>Определение токсичных микропримесей в спиртах, алкогольной продукции газовой хроматографии</t>
  </si>
  <si>
    <t>8.11.014</t>
  </si>
  <si>
    <t>8.11.015</t>
  </si>
  <si>
    <t>8.11.016</t>
  </si>
  <si>
    <t>8.11.017</t>
  </si>
  <si>
    <t>8.11.018</t>
  </si>
  <si>
    <t>8.11.019</t>
  </si>
  <si>
    <t>8.11.020</t>
  </si>
  <si>
    <t>8.12 Вода, расфасованная в емкости</t>
  </si>
  <si>
    <t>8.12.001</t>
  </si>
  <si>
    <r>
      <t xml:space="preserve">Определение </t>
    </r>
    <r>
      <rPr>
        <b/>
        <sz val="14"/>
        <rFont val="Times New Roman"/>
        <family val="1"/>
        <charset val="204"/>
      </rPr>
      <t>запаха</t>
    </r>
    <r>
      <rPr>
        <sz val="14"/>
        <rFont val="Times New Roman"/>
        <family val="1"/>
        <charset val="204"/>
      </rPr>
      <t xml:space="preserve"> </t>
    </r>
    <r>
      <rPr>
        <b/>
        <sz val="14"/>
        <rFont val="Times New Roman"/>
        <family val="1"/>
        <charset val="204"/>
      </rPr>
      <t xml:space="preserve">при 20 и 60 </t>
    </r>
    <r>
      <rPr>
        <b/>
        <sz val="14"/>
        <rFont val="Calibri"/>
        <family val="2"/>
        <charset val="204"/>
      </rPr>
      <t>°</t>
    </r>
    <r>
      <rPr>
        <b/>
        <sz val="14"/>
        <rFont val="Times New Roman"/>
        <family val="1"/>
        <charset val="204"/>
      </rPr>
      <t xml:space="preserve">С </t>
    </r>
    <r>
      <rPr>
        <sz val="14"/>
        <rFont val="Times New Roman"/>
        <family val="1"/>
        <charset val="204"/>
      </rPr>
      <t>в воде, расфасованной в емкости, органолептическим методом</t>
    </r>
  </si>
  <si>
    <t>8.12.002</t>
  </si>
  <si>
    <r>
      <t xml:space="preserve">Определение </t>
    </r>
    <r>
      <rPr>
        <b/>
        <sz val="14"/>
        <rFont val="Times New Roman"/>
        <family val="1"/>
        <charset val="204"/>
      </rPr>
      <t xml:space="preserve">привкуса </t>
    </r>
    <r>
      <rPr>
        <sz val="14"/>
        <rFont val="Times New Roman"/>
        <family val="1"/>
        <charset val="204"/>
      </rPr>
      <t>воды, расфасованной в емкости, органолептическим методом</t>
    </r>
  </si>
  <si>
    <t>8.12.003</t>
  </si>
  <si>
    <r>
      <t xml:space="preserve">Определение </t>
    </r>
    <r>
      <rPr>
        <b/>
        <sz val="14"/>
        <rFont val="Times New Roman"/>
        <family val="1"/>
        <charset val="204"/>
      </rPr>
      <t>цветности</t>
    </r>
    <r>
      <rPr>
        <sz val="14"/>
        <rFont val="Times New Roman"/>
        <family val="1"/>
        <charset val="204"/>
      </rPr>
      <t xml:space="preserve"> воды, расфасованной в емкости, фотометрическим методом</t>
    </r>
  </si>
  <si>
    <t>8.12.004</t>
  </si>
  <si>
    <r>
      <t xml:space="preserve">Определение </t>
    </r>
    <r>
      <rPr>
        <b/>
        <sz val="14"/>
        <rFont val="Times New Roman"/>
        <family val="1"/>
        <charset val="204"/>
      </rPr>
      <t>мутности</t>
    </r>
    <r>
      <rPr>
        <sz val="14"/>
        <rFont val="Times New Roman"/>
        <family val="1"/>
        <charset val="204"/>
      </rPr>
      <t xml:space="preserve"> в воде, расфасованной в емкости, фотометрическим методом</t>
    </r>
  </si>
  <si>
    <t>8.12.005</t>
  </si>
  <si>
    <r>
      <t xml:space="preserve">Определение </t>
    </r>
    <r>
      <rPr>
        <b/>
        <sz val="14"/>
        <rFont val="Times New Roman"/>
        <family val="1"/>
        <charset val="204"/>
      </rPr>
      <t xml:space="preserve">алюминия </t>
    </r>
    <r>
      <rPr>
        <sz val="14"/>
        <rFont val="Times New Roman"/>
        <family val="1"/>
        <charset val="204"/>
      </rPr>
      <t>в воде, расфасованной в емкости,</t>
    </r>
    <r>
      <rPr>
        <b/>
        <sz val="14"/>
        <rFont val="Times New Roman"/>
        <family val="1"/>
        <charset val="204"/>
      </rPr>
      <t xml:space="preserve"> </t>
    </r>
    <r>
      <rPr>
        <sz val="14"/>
        <rFont val="Times New Roman"/>
        <family val="1"/>
        <charset val="204"/>
      </rPr>
      <t>атомно-абсорбционным методом</t>
    </r>
  </si>
  <si>
    <t>8.12.006</t>
  </si>
  <si>
    <r>
      <t xml:space="preserve">Определение </t>
    </r>
    <r>
      <rPr>
        <b/>
        <sz val="14"/>
        <rFont val="Times New Roman"/>
        <family val="1"/>
        <charset val="204"/>
      </rPr>
      <t>аммиака</t>
    </r>
    <r>
      <rPr>
        <sz val="14"/>
        <rFont val="Times New Roman"/>
        <family val="1"/>
        <charset val="204"/>
      </rPr>
      <t xml:space="preserve"> в воде, расфасованной в емкости, фотометрическим методом</t>
    </r>
  </si>
  <si>
    <t>8.12.007</t>
  </si>
  <si>
    <r>
      <t xml:space="preserve">Определение </t>
    </r>
    <r>
      <rPr>
        <b/>
        <sz val="14"/>
        <rFont val="Times New Roman"/>
        <family val="1"/>
        <charset val="204"/>
      </rPr>
      <t>АПАВ</t>
    </r>
    <r>
      <rPr>
        <sz val="14"/>
        <rFont val="Times New Roman"/>
        <family val="1"/>
        <charset val="204"/>
      </rPr>
      <t xml:space="preserve"> в воде, расфасованной в емкости, флуориметрическим методом</t>
    </r>
  </si>
  <si>
    <t>8.12.008</t>
  </si>
  <si>
    <r>
      <t xml:space="preserve">Определение </t>
    </r>
    <r>
      <rPr>
        <b/>
        <sz val="14"/>
        <rFont val="Times New Roman"/>
        <family val="1"/>
        <charset val="204"/>
      </rPr>
      <t xml:space="preserve">бария </t>
    </r>
    <r>
      <rPr>
        <sz val="14"/>
        <rFont val="Times New Roman"/>
        <family val="1"/>
        <charset val="204"/>
      </rPr>
      <t>в воде, расфасованной в емкости,</t>
    </r>
    <r>
      <rPr>
        <b/>
        <sz val="14"/>
        <rFont val="Times New Roman"/>
        <family val="1"/>
        <charset val="204"/>
      </rPr>
      <t xml:space="preserve"> </t>
    </r>
    <r>
      <rPr>
        <sz val="14"/>
        <rFont val="Times New Roman"/>
        <family val="1"/>
        <charset val="204"/>
      </rPr>
      <t>атомно-абсорбционным методом</t>
    </r>
  </si>
  <si>
    <t>8.12.009</t>
  </si>
  <si>
    <r>
      <t xml:space="preserve">Определение </t>
    </r>
    <r>
      <rPr>
        <b/>
        <sz val="14"/>
        <rFont val="Times New Roman"/>
        <family val="1"/>
        <charset val="204"/>
      </rPr>
      <t xml:space="preserve">бенз(а)пирена </t>
    </r>
    <r>
      <rPr>
        <sz val="14"/>
        <rFont val="Times New Roman"/>
        <family val="1"/>
        <charset val="204"/>
      </rPr>
      <t>в воде, расфасованной в емкости методом ВЭЖХ</t>
    </r>
  </si>
  <si>
    <t>8.12.010</t>
  </si>
  <si>
    <r>
      <t xml:space="preserve">Определение </t>
    </r>
    <r>
      <rPr>
        <b/>
        <sz val="14"/>
        <rFont val="Times New Roman"/>
        <family val="1"/>
        <charset val="204"/>
      </rPr>
      <t xml:space="preserve">бериллия </t>
    </r>
    <r>
      <rPr>
        <sz val="14"/>
        <rFont val="Times New Roman"/>
        <family val="1"/>
        <charset val="204"/>
      </rPr>
      <t>в воде, расфасованной в емкости,</t>
    </r>
    <r>
      <rPr>
        <b/>
        <sz val="14"/>
        <rFont val="Times New Roman"/>
        <family val="1"/>
        <charset val="204"/>
      </rPr>
      <t xml:space="preserve"> </t>
    </r>
    <r>
      <rPr>
        <sz val="14"/>
        <rFont val="Times New Roman"/>
        <family val="1"/>
        <charset val="204"/>
      </rPr>
      <t>атомно-абсорбционным методом</t>
    </r>
  </si>
  <si>
    <t>8.12.011</t>
  </si>
  <si>
    <r>
      <t xml:space="preserve">Определение </t>
    </r>
    <r>
      <rPr>
        <b/>
        <sz val="14"/>
        <rFont val="Times New Roman"/>
        <family val="1"/>
        <charset val="204"/>
      </rPr>
      <t>бора</t>
    </r>
    <r>
      <rPr>
        <sz val="14"/>
        <rFont val="Times New Roman"/>
        <family val="1"/>
        <charset val="204"/>
      </rPr>
      <t xml:space="preserve"> в воде, расфасованной в емкости, флуориметрическим методом</t>
    </r>
  </si>
  <si>
    <t>8.12.012</t>
  </si>
  <si>
    <r>
      <t xml:space="preserve">Определение </t>
    </r>
    <r>
      <rPr>
        <b/>
        <sz val="14"/>
        <rFont val="Times New Roman"/>
        <family val="1"/>
        <charset val="204"/>
      </rPr>
      <t>водородного показателя</t>
    </r>
    <r>
      <rPr>
        <sz val="14"/>
        <rFont val="Times New Roman"/>
        <family val="1"/>
        <charset val="204"/>
      </rPr>
      <t xml:space="preserve"> (</t>
    </r>
    <r>
      <rPr>
        <b/>
        <sz val="14"/>
        <rFont val="Times New Roman"/>
        <family val="1"/>
        <charset val="204"/>
      </rPr>
      <t>рН)</t>
    </r>
    <r>
      <rPr>
        <sz val="14"/>
        <rFont val="Times New Roman"/>
        <family val="1"/>
        <charset val="204"/>
      </rPr>
      <t xml:space="preserve"> воды, расфасованной в емкости, потенциометрическим методом</t>
    </r>
  </si>
  <si>
    <t>8.12.013</t>
  </si>
  <si>
    <r>
      <t xml:space="preserve">Определение </t>
    </r>
    <r>
      <rPr>
        <b/>
        <sz val="14"/>
        <rFont val="Times New Roman"/>
        <family val="1"/>
        <charset val="204"/>
      </rPr>
      <t>гидрокарбонатов</t>
    </r>
    <r>
      <rPr>
        <sz val="14"/>
        <rFont val="Times New Roman"/>
        <family val="1"/>
        <charset val="204"/>
      </rPr>
      <t xml:space="preserve"> в воде, расфасованной в емкости, титриметрическим методом</t>
    </r>
  </si>
  <si>
    <t>8.12.014</t>
  </si>
  <si>
    <r>
      <t xml:space="preserve">Определение </t>
    </r>
    <r>
      <rPr>
        <b/>
        <sz val="14"/>
        <rFont val="Times New Roman"/>
        <family val="1"/>
        <charset val="204"/>
      </rPr>
      <t xml:space="preserve">железа </t>
    </r>
    <r>
      <rPr>
        <sz val="14"/>
        <rFont val="Times New Roman"/>
        <family val="1"/>
        <charset val="204"/>
      </rPr>
      <t>в воде, расфасованной в емкости,</t>
    </r>
    <r>
      <rPr>
        <b/>
        <sz val="14"/>
        <rFont val="Times New Roman"/>
        <family val="1"/>
        <charset val="204"/>
      </rPr>
      <t xml:space="preserve"> </t>
    </r>
    <r>
      <rPr>
        <sz val="14"/>
        <rFont val="Times New Roman"/>
        <family val="1"/>
        <charset val="204"/>
      </rPr>
      <t>атомно-абсорбционным методом</t>
    </r>
  </si>
  <si>
    <t>8.12.015</t>
  </si>
  <si>
    <r>
      <t xml:space="preserve">Определение </t>
    </r>
    <r>
      <rPr>
        <b/>
        <sz val="14"/>
        <rFont val="Times New Roman"/>
        <family val="1"/>
        <charset val="204"/>
      </rPr>
      <t>жесткости общей</t>
    </r>
    <r>
      <rPr>
        <sz val="14"/>
        <rFont val="Times New Roman"/>
        <family val="1"/>
        <charset val="204"/>
      </rPr>
      <t xml:space="preserve"> в воде, расфасованной в емкости, титриметрическим методом</t>
    </r>
  </si>
  <si>
    <t>8.12.016</t>
  </si>
  <si>
    <t>8.12.017</t>
  </si>
  <si>
    <r>
      <t xml:space="preserve">Определение </t>
    </r>
    <r>
      <rPr>
        <b/>
        <sz val="14"/>
        <rFont val="Times New Roman"/>
        <family val="1"/>
        <charset val="204"/>
      </rPr>
      <t xml:space="preserve">кадмия </t>
    </r>
    <r>
      <rPr>
        <sz val="14"/>
        <rFont val="Times New Roman"/>
        <family val="1"/>
        <charset val="204"/>
      </rPr>
      <t>в воде, расфасованной в емкости,</t>
    </r>
    <r>
      <rPr>
        <b/>
        <sz val="14"/>
        <rFont val="Times New Roman"/>
        <family val="1"/>
        <charset val="204"/>
      </rPr>
      <t xml:space="preserve"> </t>
    </r>
    <r>
      <rPr>
        <sz val="14"/>
        <rFont val="Times New Roman"/>
        <family val="1"/>
        <charset val="204"/>
      </rPr>
      <t>атомно-абсорбционным методом</t>
    </r>
  </si>
  <si>
    <t>8.12.018</t>
  </si>
  <si>
    <r>
      <t xml:space="preserve">Определение </t>
    </r>
    <r>
      <rPr>
        <b/>
        <sz val="14"/>
        <rFont val="Times New Roman"/>
        <family val="1"/>
        <charset val="204"/>
      </rPr>
      <t xml:space="preserve">кобальта </t>
    </r>
    <r>
      <rPr>
        <sz val="14"/>
        <rFont val="Times New Roman"/>
        <family val="1"/>
        <charset val="204"/>
      </rPr>
      <t>в воде, расфасованной в емкости,</t>
    </r>
    <r>
      <rPr>
        <b/>
        <sz val="14"/>
        <rFont val="Times New Roman"/>
        <family val="1"/>
        <charset val="204"/>
      </rPr>
      <t xml:space="preserve"> </t>
    </r>
    <r>
      <rPr>
        <sz val="14"/>
        <rFont val="Times New Roman"/>
        <family val="1"/>
        <charset val="204"/>
      </rPr>
      <t>атомно-абсорбционным методом</t>
    </r>
  </si>
  <si>
    <t>8.12.019</t>
  </si>
  <si>
    <r>
      <t xml:space="preserve">Определение </t>
    </r>
    <r>
      <rPr>
        <b/>
        <sz val="14"/>
        <rFont val="Times New Roman"/>
        <family val="1"/>
        <charset val="204"/>
      </rPr>
      <t>марганца</t>
    </r>
    <r>
      <rPr>
        <sz val="14"/>
        <rFont val="Times New Roman"/>
        <family val="1"/>
        <charset val="204"/>
      </rPr>
      <t xml:space="preserve"> в воде, расфасованной в емкости, фотометрическим методом</t>
    </r>
  </si>
  <si>
    <t>8.12.020</t>
  </si>
  <si>
    <r>
      <t xml:space="preserve">Определение </t>
    </r>
    <r>
      <rPr>
        <b/>
        <sz val="14"/>
        <rFont val="Times New Roman"/>
        <family val="1"/>
        <charset val="204"/>
      </rPr>
      <t xml:space="preserve">меди </t>
    </r>
    <r>
      <rPr>
        <sz val="14"/>
        <rFont val="Times New Roman"/>
        <family val="1"/>
        <charset val="204"/>
      </rPr>
      <t>в воде, расфасованной в емкости, атомно-абсорбционным методом</t>
    </r>
  </si>
  <si>
    <t>8.12.021</t>
  </si>
  <si>
    <r>
      <t xml:space="preserve">Определение </t>
    </r>
    <r>
      <rPr>
        <b/>
        <sz val="14"/>
        <rFont val="Times New Roman"/>
        <family val="1"/>
        <charset val="204"/>
      </rPr>
      <t xml:space="preserve">молибдена  </t>
    </r>
    <r>
      <rPr>
        <sz val="14"/>
        <rFont val="Times New Roman"/>
        <family val="1"/>
        <charset val="204"/>
      </rPr>
      <t>в воде, расфасованной в емкости,</t>
    </r>
    <r>
      <rPr>
        <b/>
        <sz val="14"/>
        <rFont val="Times New Roman"/>
        <family val="1"/>
        <charset val="204"/>
      </rPr>
      <t xml:space="preserve"> </t>
    </r>
    <r>
      <rPr>
        <sz val="14"/>
        <rFont val="Times New Roman"/>
        <family val="1"/>
        <charset val="204"/>
      </rPr>
      <t>атомно-абсорбционным методом</t>
    </r>
  </si>
  <si>
    <t>8.12.022</t>
  </si>
  <si>
    <r>
      <t xml:space="preserve">Определение </t>
    </r>
    <r>
      <rPr>
        <b/>
        <sz val="14"/>
        <rFont val="Times New Roman"/>
        <family val="1"/>
        <charset val="204"/>
      </rPr>
      <t xml:space="preserve">мышьяка  </t>
    </r>
    <r>
      <rPr>
        <sz val="14"/>
        <rFont val="Times New Roman"/>
        <family val="1"/>
        <charset val="204"/>
      </rPr>
      <t>в воде, расфасованной в емкости,</t>
    </r>
    <r>
      <rPr>
        <b/>
        <sz val="14"/>
        <rFont val="Times New Roman"/>
        <family val="1"/>
        <charset val="204"/>
      </rPr>
      <t xml:space="preserve"> </t>
    </r>
    <r>
      <rPr>
        <sz val="14"/>
        <rFont val="Times New Roman"/>
        <family val="1"/>
        <charset val="204"/>
      </rPr>
      <t>атомно-абсорбционным методом</t>
    </r>
  </si>
  <si>
    <t>8.12.023</t>
  </si>
  <si>
    <r>
      <t xml:space="preserve">Определение </t>
    </r>
    <r>
      <rPr>
        <b/>
        <sz val="14"/>
        <rFont val="Times New Roman"/>
        <family val="1"/>
        <charset val="204"/>
      </rPr>
      <t xml:space="preserve">нефтепродуктов </t>
    </r>
    <r>
      <rPr>
        <sz val="14"/>
        <rFont val="Times New Roman"/>
        <family val="1"/>
        <charset val="204"/>
      </rPr>
      <t>в воде, расфасованной в емкости, флуориметрическим методом</t>
    </r>
  </si>
  <si>
    <t>8.12.024</t>
  </si>
  <si>
    <r>
      <t xml:space="preserve">Определение </t>
    </r>
    <r>
      <rPr>
        <b/>
        <sz val="14"/>
        <rFont val="Times New Roman"/>
        <family val="1"/>
        <charset val="204"/>
      </rPr>
      <t xml:space="preserve">никеля </t>
    </r>
    <r>
      <rPr>
        <sz val="14"/>
        <rFont val="Times New Roman"/>
        <family val="1"/>
        <charset val="204"/>
      </rPr>
      <t>в воде, расфасованной в емкости,</t>
    </r>
    <r>
      <rPr>
        <b/>
        <sz val="14"/>
        <rFont val="Times New Roman"/>
        <family val="1"/>
        <charset val="204"/>
      </rPr>
      <t xml:space="preserve"> </t>
    </r>
    <r>
      <rPr>
        <sz val="14"/>
        <rFont val="Times New Roman"/>
        <family val="1"/>
        <charset val="204"/>
      </rPr>
      <t>атомно-абсорбционным методом</t>
    </r>
  </si>
  <si>
    <t>8.12.025</t>
  </si>
  <si>
    <r>
      <t xml:space="preserve">Определение </t>
    </r>
    <r>
      <rPr>
        <b/>
        <sz val="14"/>
        <rFont val="Times New Roman"/>
        <family val="1"/>
        <charset val="204"/>
      </rPr>
      <t xml:space="preserve">озона </t>
    </r>
    <r>
      <rPr>
        <sz val="14"/>
        <rFont val="Times New Roman"/>
        <family val="1"/>
        <charset val="204"/>
      </rPr>
      <t>в воде, расфасованной в емкости, титриметрическим методом</t>
    </r>
  </si>
  <si>
    <t>8.12.026</t>
  </si>
  <si>
    <r>
      <t xml:space="preserve">Определение </t>
    </r>
    <r>
      <rPr>
        <b/>
        <sz val="14"/>
        <rFont val="Times New Roman"/>
        <family val="1"/>
        <charset val="204"/>
      </rPr>
      <t>окисляемости перманганатной</t>
    </r>
    <r>
      <rPr>
        <sz val="14"/>
        <rFont val="Times New Roman"/>
        <family val="1"/>
        <charset val="204"/>
      </rPr>
      <t xml:space="preserve"> в воде, расфасованной в емкости, титриметрическим методом</t>
    </r>
  </si>
  <si>
    <t>8.12.027</t>
  </si>
  <si>
    <r>
      <t xml:space="preserve">Определение анионов: </t>
    </r>
    <r>
      <rPr>
        <b/>
        <sz val="14"/>
        <rFont val="Times New Roman"/>
        <family val="1"/>
        <charset val="204"/>
      </rPr>
      <t>нитритов, нитратов, хлоридов, сульфатов, фторидов, фосфатов</t>
    </r>
    <r>
      <rPr>
        <sz val="14"/>
        <rFont val="Times New Roman"/>
        <family val="1"/>
        <charset val="204"/>
      </rPr>
      <t xml:space="preserve"> в воде, расфасованной в емкости, методом капиллярного электрофореза                                                                                                       </t>
    </r>
  </si>
  <si>
    <t>8.12.028</t>
  </si>
  <si>
    <r>
      <t xml:space="preserve">Определение катионов: </t>
    </r>
    <r>
      <rPr>
        <b/>
        <sz val="14"/>
        <rFont val="Times New Roman"/>
        <family val="1"/>
        <charset val="204"/>
      </rPr>
      <t>бария, калия, кальция, лития, магния, натрия, стронция</t>
    </r>
    <r>
      <rPr>
        <sz val="14"/>
        <rFont val="Times New Roman"/>
        <family val="1"/>
        <charset val="204"/>
      </rPr>
      <t xml:space="preserve"> в воде, расфасованной в емкости, методом капиллярного электрофореза</t>
    </r>
  </si>
  <si>
    <t>8.12.029</t>
  </si>
  <si>
    <r>
      <t xml:space="preserve">Определение </t>
    </r>
    <r>
      <rPr>
        <b/>
        <sz val="14"/>
        <rFont val="Times New Roman"/>
        <family val="1"/>
        <charset val="204"/>
      </rPr>
      <t>растворенного кислорода</t>
    </r>
    <r>
      <rPr>
        <sz val="14"/>
        <rFont val="Times New Roman"/>
        <family val="1"/>
        <charset val="204"/>
      </rPr>
      <t xml:space="preserve"> в воде, расфасованной в емкости, патенциометрическим методом</t>
    </r>
  </si>
  <si>
    <t>8.12.030</t>
  </si>
  <si>
    <r>
      <t xml:space="preserve">Определение </t>
    </r>
    <r>
      <rPr>
        <b/>
        <sz val="14"/>
        <rFont val="Times New Roman"/>
        <family val="1"/>
        <charset val="204"/>
      </rPr>
      <t>ртути общей</t>
    </r>
    <r>
      <rPr>
        <sz val="14"/>
        <rFont val="Times New Roman"/>
        <family val="1"/>
        <charset val="204"/>
      </rPr>
      <t xml:space="preserve"> в воде, расфасованной в емкости, методом "холодного пара"</t>
    </r>
  </si>
  <si>
    <t>8.12.031</t>
  </si>
  <si>
    <r>
      <t xml:space="preserve">Определение </t>
    </r>
    <r>
      <rPr>
        <b/>
        <sz val="14"/>
        <rFont val="Times New Roman"/>
        <family val="1"/>
        <charset val="204"/>
      </rPr>
      <t xml:space="preserve">свинца </t>
    </r>
    <r>
      <rPr>
        <sz val="14"/>
        <rFont val="Times New Roman"/>
        <family val="1"/>
        <charset val="204"/>
      </rPr>
      <t>в воде, расфасованной в емкости, атомно-абсорбционным методом</t>
    </r>
  </si>
  <si>
    <t>8.12.032</t>
  </si>
  <si>
    <r>
      <t xml:space="preserve">Определение </t>
    </r>
    <r>
      <rPr>
        <b/>
        <sz val="14"/>
        <rFont val="Times New Roman"/>
        <family val="1"/>
        <charset val="204"/>
      </rPr>
      <t xml:space="preserve">селена </t>
    </r>
    <r>
      <rPr>
        <sz val="14"/>
        <rFont val="Times New Roman"/>
        <family val="1"/>
        <charset val="204"/>
      </rPr>
      <t>в воде, расфасованной в емкости,</t>
    </r>
    <r>
      <rPr>
        <b/>
        <sz val="14"/>
        <rFont val="Times New Roman"/>
        <family val="1"/>
        <charset val="204"/>
      </rPr>
      <t xml:space="preserve"> </t>
    </r>
    <r>
      <rPr>
        <sz val="14"/>
        <rFont val="Times New Roman"/>
        <family val="1"/>
        <charset val="204"/>
      </rPr>
      <t>атомно-абсорбционным методом</t>
    </r>
  </si>
  <si>
    <t>8.12.033</t>
  </si>
  <si>
    <r>
      <t xml:space="preserve">Определение </t>
    </r>
    <r>
      <rPr>
        <b/>
        <sz val="14"/>
        <rFont val="Times New Roman"/>
        <family val="1"/>
        <charset val="204"/>
      </rPr>
      <t xml:space="preserve">серебра </t>
    </r>
    <r>
      <rPr>
        <sz val="14"/>
        <rFont val="Times New Roman"/>
        <family val="1"/>
        <charset val="204"/>
      </rPr>
      <t>в воде, расфасованной в емкости,</t>
    </r>
    <r>
      <rPr>
        <b/>
        <sz val="14"/>
        <rFont val="Times New Roman"/>
        <family val="1"/>
        <charset val="204"/>
      </rPr>
      <t xml:space="preserve"> </t>
    </r>
    <r>
      <rPr>
        <sz val="14"/>
        <rFont val="Times New Roman"/>
        <family val="1"/>
        <charset val="204"/>
      </rPr>
      <t>атомно-абсорбционным методом</t>
    </r>
  </si>
  <si>
    <t>8.12.034</t>
  </si>
  <si>
    <r>
      <t xml:space="preserve">Определение </t>
    </r>
    <r>
      <rPr>
        <b/>
        <sz val="14"/>
        <rFont val="Times New Roman"/>
        <family val="1"/>
        <charset val="204"/>
      </rPr>
      <t>сероводорода</t>
    </r>
    <r>
      <rPr>
        <sz val="14"/>
        <rFont val="Times New Roman"/>
        <family val="1"/>
        <charset val="204"/>
      </rPr>
      <t xml:space="preserve"> в воде, расфасованной в емкости, фотометрическим методом</t>
    </r>
  </si>
  <si>
    <t>8.12.035</t>
  </si>
  <si>
    <r>
      <t xml:space="preserve">Определение </t>
    </r>
    <r>
      <rPr>
        <b/>
        <sz val="14"/>
        <rFont val="Times New Roman"/>
        <family val="1"/>
        <charset val="204"/>
      </rPr>
      <t xml:space="preserve">сурьмы </t>
    </r>
    <r>
      <rPr>
        <sz val="14"/>
        <rFont val="Times New Roman"/>
        <family val="1"/>
        <charset val="204"/>
      </rPr>
      <t>в воде, расфасованной в емкости, атомно-абсорбционным методом</t>
    </r>
  </si>
  <si>
    <t>8.12.036</t>
  </si>
  <si>
    <r>
      <t xml:space="preserve">Определение </t>
    </r>
    <r>
      <rPr>
        <b/>
        <sz val="14"/>
        <rFont val="Times New Roman"/>
        <family val="1"/>
        <charset val="204"/>
      </rPr>
      <t>сухого остатка (общей минерализации)</t>
    </r>
    <r>
      <rPr>
        <sz val="14"/>
        <rFont val="Times New Roman"/>
        <family val="1"/>
        <charset val="204"/>
      </rPr>
      <t xml:space="preserve"> в воде, расфасованной в емкости, гравиметрическим методом</t>
    </r>
  </si>
  <si>
    <t>8.12.037</t>
  </si>
  <si>
    <r>
      <t xml:space="preserve">Определение </t>
    </r>
    <r>
      <rPr>
        <b/>
        <sz val="14"/>
        <rFont val="Times New Roman"/>
        <family val="1"/>
        <charset val="204"/>
      </rPr>
      <t>фенолов общих и летучих</t>
    </r>
    <r>
      <rPr>
        <sz val="14"/>
        <rFont val="Times New Roman"/>
        <family val="1"/>
        <charset val="204"/>
      </rPr>
      <t xml:space="preserve"> в воде, расфасованной в емкости, флуориметрическим методом</t>
    </r>
  </si>
  <si>
    <t>8.12.038</t>
  </si>
  <si>
    <r>
      <t xml:space="preserve">Определение </t>
    </r>
    <r>
      <rPr>
        <b/>
        <sz val="14"/>
        <rFont val="Times New Roman"/>
        <family val="1"/>
        <charset val="204"/>
      </rPr>
      <t xml:space="preserve">формальдегида </t>
    </r>
    <r>
      <rPr>
        <sz val="14"/>
        <rFont val="Times New Roman"/>
        <family val="1"/>
        <charset val="204"/>
      </rPr>
      <t>в воде, расфасованной в емкости, флуориметрическим методом</t>
    </r>
  </si>
  <si>
    <t>8.12.039</t>
  </si>
  <si>
    <r>
      <t xml:space="preserve">Определение </t>
    </r>
    <r>
      <rPr>
        <b/>
        <sz val="14"/>
        <rFont val="Times New Roman"/>
        <family val="1"/>
        <charset val="204"/>
      </rPr>
      <t>хлора остаточного свободного и связанного</t>
    </r>
    <r>
      <rPr>
        <sz val="14"/>
        <rFont val="Times New Roman"/>
        <family val="1"/>
        <charset val="204"/>
      </rPr>
      <t xml:space="preserve"> в воде, расфасованной в емкости, титриметрическим методом</t>
    </r>
  </si>
  <si>
    <t>8.12.040</t>
  </si>
  <si>
    <r>
      <t xml:space="preserve">Определение </t>
    </r>
    <r>
      <rPr>
        <b/>
        <sz val="14"/>
        <rFont val="Times New Roman"/>
        <family val="1"/>
        <charset val="204"/>
      </rPr>
      <t>хлороформа, бромоформа, дибромхлорметана, бромдихлорметана,  четырёххлористого углерода</t>
    </r>
    <r>
      <rPr>
        <sz val="14"/>
        <rFont val="Times New Roman"/>
        <family val="1"/>
        <charset val="204"/>
      </rPr>
      <t xml:space="preserve"> в воде, расфасованной в емкости, методом газовой хромотографии</t>
    </r>
  </si>
  <si>
    <t>8.12.041</t>
  </si>
  <si>
    <r>
      <t xml:space="preserve">Определение </t>
    </r>
    <r>
      <rPr>
        <b/>
        <sz val="14"/>
        <rFont val="Times New Roman"/>
        <family val="1"/>
        <charset val="204"/>
      </rPr>
      <t xml:space="preserve">хрома 6+ </t>
    </r>
    <r>
      <rPr>
        <sz val="14"/>
        <rFont val="Times New Roman"/>
        <family val="1"/>
        <charset val="204"/>
      </rPr>
      <t>в воде, расфасованной в емкости, фотометрическим методом</t>
    </r>
  </si>
  <si>
    <t>8.12.042</t>
  </si>
  <si>
    <r>
      <t xml:space="preserve">Определение </t>
    </r>
    <r>
      <rPr>
        <b/>
        <sz val="14"/>
        <rFont val="Times New Roman"/>
        <family val="1"/>
        <charset val="204"/>
      </rPr>
      <t xml:space="preserve">хрома общего </t>
    </r>
    <r>
      <rPr>
        <sz val="14"/>
        <rFont val="Times New Roman"/>
        <family val="1"/>
        <charset val="204"/>
      </rPr>
      <t>в воде, расфасованной в емкости,</t>
    </r>
    <r>
      <rPr>
        <b/>
        <sz val="14"/>
        <rFont val="Times New Roman"/>
        <family val="1"/>
        <charset val="204"/>
      </rPr>
      <t xml:space="preserve"> </t>
    </r>
    <r>
      <rPr>
        <sz val="14"/>
        <rFont val="Times New Roman"/>
        <family val="1"/>
        <charset val="204"/>
      </rPr>
      <t>атомно-абсорбционным методом</t>
    </r>
  </si>
  <si>
    <t>8.12.043</t>
  </si>
  <si>
    <r>
      <t xml:space="preserve">Определение </t>
    </r>
    <r>
      <rPr>
        <b/>
        <sz val="14"/>
        <rFont val="Times New Roman"/>
        <family val="1"/>
        <charset val="204"/>
      </rPr>
      <t>цианидов</t>
    </r>
    <r>
      <rPr>
        <sz val="14"/>
        <rFont val="Times New Roman"/>
        <family val="1"/>
        <charset val="204"/>
      </rPr>
      <t xml:space="preserve"> в воде, расфасованной в емкости, фотометрическим методом</t>
    </r>
  </si>
  <si>
    <t>8.12.044</t>
  </si>
  <si>
    <r>
      <t xml:space="preserve">Определение </t>
    </r>
    <r>
      <rPr>
        <b/>
        <sz val="14"/>
        <rFont val="Times New Roman"/>
        <family val="1"/>
        <charset val="204"/>
      </rPr>
      <t xml:space="preserve">цинка </t>
    </r>
    <r>
      <rPr>
        <sz val="14"/>
        <rFont val="Times New Roman"/>
        <family val="1"/>
        <charset val="204"/>
      </rPr>
      <t>в воде, расфасованной в емкости,</t>
    </r>
    <r>
      <rPr>
        <b/>
        <sz val="14"/>
        <rFont val="Times New Roman"/>
        <family val="1"/>
        <charset val="204"/>
      </rPr>
      <t xml:space="preserve"> </t>
    </r>
    <r>
      <rPr>
        <sz val="14"/>
        <rFont val="Times New Roman"/>
        <family val="1"/>
        <charset val="204"/>
      </rPr>
      <t>атомно-абсорбционным методом</t>
    </r>
  </si>
  <si>
    <t>8.12.045</t>
  </si>
  <si>
    <r>
      <t xml:space="preserve">Определение </t>
    </r>
    <r>
      <rPr>
        <b/>
        <sz val="14"/>
        <rFont val="Times New Roman"/>
        <family val="1"/>
        <charset val="204"/>
      </rPr>
      <t xml:space="preserve">щелочности </t>
    </r>
    <r>
      <rPr>
        <sz val="14"/>
        <rFont val="Times New Roman"/>
        <family val="1"/>
        <charset val="204"/>
      </rPr>
      <t>в воде, расфасованной в емкости, титриметрическим методом</t>
    </r>
  </si>
  <si>
    <t>8.12.046</t>
  </si>
  <si>
    <r>
      <t xml:space="preserve">Санитарно-гигиенические исследования воды, расфасованной в емкости на соотвествие </t>
    </r>
    <r>
      <rPr>
        <b/>
        <sz val="14"/>
        <rFont val="Times New Roman"/>
        <family val="1"/>
        <charset val="204"/>
      </rPr>
      <t>ЕСЭиГТ</t>
    </r>
    <r>
      <rPr>
        <sz val="14"/>
        <rFont val="Times New Roman"/>
        <family val="1"/>
        <charset val="204"/>
      </rPr>
      <t xml:space="preserve"> (запах при 20°С и 60°С, привкус, цветность, мутность, рН, хлориды, сульфаты, фосфаты, нитраты, цианиды, сероводород, алюминий, барий, бериллий, железо, кадмий, кобальт, литий, марганец, медь, молибден, натрий, никель, ртуть, селен, серебро, свинец, стронций, сурьма, хром 6+, цинк, бор, мышьяк, озон, хлор остаточный свободный и связанный, окисляемость перманганатная, аммиак, нитриты, АПАВ, нефтепродукты, фенолы летучие, хлороформ, бромоформ, дибромхлорметан, бромдихлорметан, четыреххлористый углерод, формальдегид, бензапирен, сумма нитритов и нитратов, сумма тригалометанов, минерализация общая, жесткость, щелочность, кальций, магний, калий, бикарбонаты, фторид-ион, йодид-ион, растворенный кислород)</t>
    </r>
  </si>
  <si>
    <t>8.12.047</t>
  </si>
  <si>
    <r>
      <t xml:space="preserve">Определение </t>
    </r>
    <r>
      <rPr>
        <b/>
        <sz val="14"/>
        <rFont val="Times New Roman"/>
        <family val="1"/>
        <charset val="204"/>
      </rPr>
      <t>железа</t>
    </r>
    <r>
      <rPr>
        <sz val="14"/>
        <rFont val="Times New Roman"/>
        <family val="1"/>
        <charset val="204"/>
      </rPr>
      <t xml:space="preserve"> в воде, расфасованной в емкости, фотометрическим методом</t>
    </r>
  </si>
  <si>
    <t>8.12.048</t>
  </si>
  <si>
    <r>
      <t xml:space="preserve">Определение </t>
    </r>
    <r>
      <rPr>
        <b/>
        <sz val="14"/>
        <rFont val="Times New Roman"/>
        <family val="1"/>
        <charset val="204"/>
      </rPr>
      <t xml:space="preserve">марганца </t>
    </r>
    <r>
      <rPr>
        <sz val="14"/>
        <rFont val="Times New Roman"/>
        <family val="1"/>
        <charset val="204"/>
      </rPr>
      <t>в воде, расфасованной в емкости,</t>
    </r>
    <r>
      <rPr>
        <b/>
        <sz val="14"/>
        <rFont val="Times New Roman"/>
        <family val="1"/>
        <charset val="204"/>
      </rPr>
      <t xml:space="preserve"> </t>
    </r>
    <r>
      <rPr>
        <sz val="14"/>
        <rFont val="Times New Roman"/>
        <family val="1"/>
        <charset val="204"/>
      </rPr>
      <t>атомно-абсорбционным методом</t>
    </r>
  </si>
  <si>
    <t>8.12.049</t>
  </si>
  <si>
    <r>
      <t xml:space="preserve">Определение </t>
    </r>
    <r>
      <rPr>
        <b/>
        <sz val="14"/>
        <rFont val="Times New Roman"/>
        <family val="1"/>
        <charset val="204"/>
      </rPr>
      <t>меди</t>
    </r>
    <r>
      <rPr>
        <sz val="14"/>
        <rFont val="Times New Roman"/>
        <family val="1"/>
        <charset val="204"/>
      </rPr>
      <t xml:space="preserve"> в воде, расфасованной в емкости, фотометрическим методом</t>
    </r>
  </si>
  <si>
    <t>8.12.050</t>
  </si>
  <si>
    <r>
      <t xml:space="preserve">Определение </t>
    </r>
    <r>
      <rPr>
        <b/>
        <sz val="14"/>
        <rFont val="Times New Roman"/>
        <family val="1"/>
        <charset val="204"/>
      </rPr>
      <t xml:space="preserve">нитратов </t>
    </r>
    <r>
      <rPr>
        <sz val="14"/>
        <rFont val="Times New Roman"/>
        <family val="1"/>
        <charset val="204"/>
      </rPr>
      <t>в воде, расфасованной в емкости, фотометрическим методом</t>
    </r>
  </si>
  <si>
    <t>8.12.051</t>
  </si>
  <si>
    <r>
      <t xml:space="preserve">Определение </t>
    </r>
    <r>
      <rPr>
        <b/>
        <sz val="14"/>
        <rFont val="Times New Roman"/>
        <family val="1"/>
        <charset val="204"/>
      </rPr>
      <t>нитритов</t>
    </r>
    <r>
      <rPr>
        <sz val="14"/>
        <rFont val="Times New Roman"/>
        <family val="1"/>
        <charset val="204"/>
      </rPr>
      <t xml:space="preserve"> в воде, расфасованной в емкости, фотометрическим методом</t>
    </r>
  </si>
  <si>
    <t>8.12.052</t>
  </si>
  <si>
    <r>
      <t xml:space="preserve">Определение </t>
    </r>
    <r>
      <rPr>
        <b/>
        <sz val="14"/>
        <rFont val="Times New Roman"/>
        <family val="1"/>
        <charset val="204"/>
      </rPr>
      <t>хлоридов</t>
    </r>
    <r>
      <rPr>
        <sz val="14"/>
        <rFont val="Times New Roman"/>
        <family val="1"/>
        <charset val="204"/>
      </rPr>
      <t xml:space="preserve"> в воде, расфасованной в емкости, титриметрическим методом</t>
    </r>
  </si>
  <si>
    <t>8.12.053</t>
  </si>
  <si>
    <r>
      <t xml:space="preserve">Определение </t>
    </r>
    <r>
      <rPr>
        <b/>
        <sz val="14"/>
        <rFont val="Times New Roman"/>
        <family val="1"/>
        <charset val="204"/>
      </rPr>
      <t>сульфатов</t>
    </r>
    <r>
      <rPr>
        <sz val="14"/>
        <rFont val="Times New Roman"/>
        <family val="1"/>
        <charset val="204"/>
      </rPr>
      <t xml:space="preserve"> в воде, расфасованной в емкости, турбидиметрическим и (или) титриметрическим методом</t>
    </r>
  </si>
  <si>
    <t>8.12.054</t>
  </si>
  <si>
    <r>
      <t xml:space="preserve">Определение </t>
    </r>
    <r>
      <rPr>
        <b/>
        <sz val="14"/>
        <rFont val="Times New Roman"/>
        <family val="1"/>
        <charset val="204"/>
      </rPr>
      <t xml:space="preserve">фторидов </t>
    </r>
    <r>
      <rPr>
        <sz val="14"/>
        <rFont val="Times New Roman"/>
        <family val="1"/>
        <charset val="204"/>
      </rPr>
      <t>в воде, расфасованной в емкости, потенциометрическим методом</t>
    </r>
  </si>
  <si>
    <t>8.12.055</t>
  </si>
  <si>
    <t>8.12.056</t>
  </si>
  <si>
    <r>
      <t xml:space="preserve">Определение </t>
    </r>
    <r>
      <rPr>
        <b/>
        <sz val="14"/>
        <rFont val="Times New Roman"/>
        <family val="1"/>
        <charset val="204"/>
      </rPr>
      <t xml:space="preserve">фосфатов </t>
    </r>
    <r>
      <rPr>
        <sz val="14"/>
        <rFont val="Times New Roman"/>
        <family val="1"/>
        <charset val="204"/>
      </rPr>
      <t>в воде, расфасованной в емкости, фотометрическим методом</t>
    </r>
  </si>
  <si>
    <t>8.12.057</t>
  </si>
  <si>
    <r>
      <t xml:space="preserve">Санитарно-гигиеническое исследование воды расфасованной в емкости на соответствие </t>
    </r>
    <r>
      <rPr>
        <b/>
        <sz val="14"/>
        <rFont val="Times New Roman"/>
        <family val="1"/>
        <charset val="204"/>
      </rPr>
      <t xml:space="preserve">ТР ЕАЭС 044/2017 </t>
    </r>
    <r>
      <rPr>
        <sz val="14"/>
        <rFont val="Times New Roman"/>
        <family val="1"/>
        <charset val="204"/>
      </rPr>
      <t>(рН, запах при 20°С и 60°С, мутность, привкус, цветность, гидрокарбонат-ион, йодиды, кальций, магний, минерализация общая, нитраты, сульфаты, фосфаты, фториды, хлориды, цианиды, алюминий, барий, железо, кадмий, кобальт, литий, марганец, медь, молибден, натрий, никель, ртуть, селен, серебро, свинец, стронций, сурьма, хром общий, бор, мышьяк, озон, хлор свободный, хлор связанный, аммиак и аммоний-ион, бензапирен, нефтепродукты, нитриты, окисляемость перманганатная, АПАВ, фенолы, жесткость, сумма нитритов  и нитратов)</t>
    </r>
  </si>
  <si>
    <t>8.13 Минеральная вода по ТР ЕАЭС 044/2017</t>
  </si>
  <si>
    <t>8.13.001</t>
  </si>
  <si>
    <r>
      <t xml:space="preserve">Определение </t>
    </r>
    <r>
      <rPr>
        <b/>
        <sz val="14"/>
        <rFont val="Times New Roman"/>
        <family val="1"/>
        <charset val="204"/>
      </rPr>
      <t>бария и стронция</t>
    </r>
    <r>
      <rPr>
        <sz val="14"/>
        <rFont val="Times New Roman"/>
        <family val="1"/>
        <charset val="204"/>
      </rPr>
      <t xml:space="preserve"> в минеральной воде методом капиллярного электрофореза </t>
    </r>
  </si>
  <si>
    <t>8.13.002</t>
  </si>
  <si>
    <r>
      <t xml:space="preserve">Определение </t>
    </r>
    <r>
      <rPr>
        <b/>
        <sz val="14"/>
        <rFont val="Times New Roman"/>
        <family val="1"/>
        <charset val="204"/>
      </rPr>
      <t>бора</t>
    </r>
    <r>
      <rPr>
        <sz val="14"/>
        <rFont val="Times New Roman"/>
        <family val="1"/>
        <charset val="204"/>
      </rPr>
      <t xml:space="preserve"> в минеральной воде флуориметрическим методом</t>
    </r>
  </si>
  <si>
    <t>8.13.003</t>
  </si>
  <si>
    <r>
      <t xml:space="preserve">Определение </t>
    </r>
    <r>
      <rPr>
        <b/>
        <sz val="14"/>
        <rFont val="Times New Roman"/>
        <family val="1"/>
        <charset val="204"/>
      </rPr>
      <t xml:space="preserve">кадмия </t>
    </r>
    <r>
      <rPr>
        <sz val="14"/>
        <rFont val="Times New Roman"/>
        <family val="1"/>
        <charset val="204"/>
      </rPr>
      <t>в минеральной воде атомно-абсорбционным методом</t>
    </r>
  </si>
  <si>
    <t>8.13.004</t>
  </si>
  <si>
    <r>
      <t xml:space="preserve">Определение </t>
    </r>
    <r>
      <rPr>
        <b/>
        <sz val="14"/>
        <rFont val="Times New Roman"/>
        <family val="1"/>
        <charset val="204"/>
      </rPr>
      <t xml:space="preserve">меди </t>
    </r>
    <r>
      <rPr>
        <sz val="14"/>
        <rFont val="Times New Roman"/>
        <family val="1"/>
        <charset val="204"/>
      </rPr>
      <t>в минеральной воде атомно-абсорбционным методом</t>
    </r>
  </si>
  <si>
    <t>8.13.005</t>
  </si>
  <si>
    <r>
      <t xml:space="preserve">Определение </t>
    </r>
    <r>
      <rPr>
        <b/>
        <sz val="14"/>
        <rFont val="Times New Roman"/>
        <family val="1"/>
        <charset val="204"/>
      </rPr>
      <t xml:space="preserve">мышьяка  </t>
    </r>
    <r>
      <rPr>
        <sz val="14"/>
        <rFont val="Times New Roman"/>
        <family val="1"/>
        <charset val="204"/>
      </rPr>
      <t>в минеральной воде атомно-абсорбционным методом</t>
    </r>
  </si>
  <si>
    <t>8.13.006</t>
  </si>
  <si>
    <r>
      <t xml:space="preserve">Определение </t>
    </r>
    <r>
      <rPr>
        <b/>
        <sz val="14"/>
        <rFont val="Times New Roman"/>
        <family val="1"/>
        <charset val="204"/>
      </rPr>
      <t>марганца</t>
    </r>
    <r>
      <rPr>
        <sz val="14"/>
        <rFont val="Times New Roman"/>
        <family val="1"/>
        <charset val="204"/>
      </rPr>
      <t xml:space="preserve"> в минеральной воде фотометрическим методом</t>
    </r>
  </si>
  <si>
    <t>8.13.007</t>
  </si>
  <si>
    <r>
      <t xml:space="preserve">Определение </t>
    </r>
    <r>
      <rPr>
        <b/>
        <sz val="14"/>
        <rFont val="Times New Roman"/>
        <family val="1"/>
        <charset val="204"/>
      </rPr>
      <t xml:space="preserve">никеля </t>
    </r>
    <r>
      <rPr>
        <sz val="14"/>
        <rFont val="Times New Roman"/>
        <family val="1"/>
        <charset val="204"/>
      </rPr>
      <t>в минеральной воде атомно-абсорбционным методом</t>
    </r>
  </si>
  <si>
    <t>8.13.008</t>
  </si>
  <si>
    <r>
      <t xml:space="preserve">Определение </t>
    </r>
    <r>
      <rPr>
        <b/>
        <sz val="14"/>
        <rFont val="Times New Roman"/>
        <family val="1"/>
        <charset val="204"/>
      </rPr>
      <t>нитратов</t>
    </r>
    <r>
      <rPr>
        <sz val="14"/>
        <rFont val="Times New Roman"/>
        <family val="1"/>
        <charset val="204"/>
      </rPr>
      <t xml:space="preserve"> в минеральной воде фотометрическим методом</t>
    </r>
  </si>
  <si>
    <t>8.13.009</t>
  </si>
  <si>
    <r>
      <t xml:space="preserve">Определение </t>
    </r>
    <r>
      <rPr>
        <b/>
        <sz val="14"/>
        <rFont val="Times New Roman"/>
        <family val="1"/>
        <charset val="204"/>
      </rPr>
      <t>нитрит-ионов</t>
    </r>
    <r>
      <rPr>
        <sz val="14"/>
        <rFont val="Times New Roman"/>
        <family val="1"/>
        <charset val="204"/>
      </rPr>
      <t xml:space="preserve"> в минеральной воде фотометрическим методом</t>
    </r>
  </si>
  <si>
    <t>8.13.010</t>
  </si>
  <si>
    <r>
      <t xml:space="preserve">Определение </t>
    </r>
    <r>
      <rPr>
        <b/>
        <sz val="14"/>
        <rFont val="Times New Roman"/>
        <family val="1"/>
        <charset val="204"/>
      </rPr>
      <t>ртути</t>
    </r>
    <r>
      <rPr>
        <sz val="14"/>
        <rFont val="Times New Roman"/>
        <family val="1"/>
        <charset val="204"/>
      </rPr>
      <t xml:space="preserve"> в минеральной воде методом "холодного пара"</t>
    </r>
  </si>
  <si>
    <t>8.13.011</t>
  </si>
  <si>
    <r>
      <t xml:space="preserve">Определение </t>
    </r>
    <r>
      <rPr>
        <b/>
        <sz val="14"/>
        <rFont val="Times New Roman"/>
        <family val="1"/>
        <charset val="204"/>
      </rPr>
      <t xml:space="preserve">селена </t>
    </r>
    <r>
      <rPr>
        <sz val="14"/>
        <rFont val="Times New Roman"/>
        <family val="1"/>
        <charset val="204"/>
      </rPr>
      <t>в минеральной воде атомно-абсорбционным методом</t>
    </r>
  </si>
  <si>
    <t>8.13.012</t>
  </si>
  <si>
    <r>
      <t xml:space="preserve">Определение </t>
    </r>
    <r>
      <rPr>
        <b/>
        <sz val="14"/>
        <rFont val="Times New Roman"/>
        <family val="1"/>
        <charset val="204"/>
      </rPr>
      <t xml:space="preserve">свинца </t>
    </r>
    <r>
      <rPr>
        <sz val="14"/>
        <rFont val="Times New Roman"/>
        <family val="1"/>
        <charset val="204"/>
      </rPr>
      <t>в минеральной воде атомно-абсорбционным методом</t>
    </r>
  </si>
  <si>
    <t>8.13.013</t>
  </si>
  <si>
    <r>
      <t xml:space="preserve">Определение </t>
    </r>
    <r>
      <rPr>
        <b/>
        <sz val="14"/>
        <rFont val="Times New Roman"/>
        <family val="1"/>
        <charset val="204"/>
      </rPr>
      <t xml:space="preserve">сурьмы </t>
    </r>
    <r>
      <rPr>
        <sz val="14"/>
        <rFont val="Times New Roman"/>
        <family val="1"/>
        <charset val="204"/>
      </rPr>
      <t>в минеральной воде атомно-абсорбционным методом</t>
    </r>
  </si>
  <si>
    <t>8.13.014</t>
  </si>
  <si>
    <r>
      <t xml:space="preserve">Определение </t>
    </r>
    <r>
      <rPr>
        <b/>
        <sz val="14"/>
        <rFont val="Times New Roman"/>
        <family val="1"/>
        <charset val="204"/>
      </rPr>
      <t xml:space="preserve">фторидов </t>
    </r>
    <r>
      <rPr>
        <sz val="14"/>
        <rFont val="Times New Roman"/>
        <family val="1"/>
        <charset val="204"/>
      </rPr>
      <t>в минеральной воде потенциометрическим методом</t>
    </r>
  </si>
  <si>
    <t>8.13.015</t>
  </si>
  <si>
    <r>
      <t xml:space="preserve">Определение </t>
    </r>
    <r>
      <rPr>
        <b/>
        <sz val="14"/>
        <rFont val="Times New Roman"/>
        <family val="1"/>
        <charset val="204"/>
      </rPr>
      <t xml:space="preserve">хрома общего </t>
    </r>
    <r>
      <rPr>
        <sz val="14"/>
        <rFont val="Times New Roman"/>
        <family val="1"/>
        <charset val="204"/>
      </rPr>
      <t>в минеральной воде фотометрическим методом</t>
    </r>
  </si>
  <si>
    <t>8.13.016</t>
  </si>
  <si>
    <r>
      <t xml:space="preserve">Определение </t>
    </r>
    <r>
      <rPr>
        <b/>
        <sz val="14"/>
        <rFont val="Times New Roman"/>
        <family val="1"/>
        <charset val="204"/>
      </rPr>
      <t>цианидов</t>
    </r>
    <r>
      <rPr>
        <sz val="14"/>
        <rFont val="Times New Roman"/>
        <family val="1"/>
        <charset val="204"/>
      </rPr>
      <t xml:space="preserve"> в минеральной воде фотометрическим методом</t>
    </r>
  </si>
  <si>
    <t>8.13.017</t>
  </si>
  <si>
    <r>
      <t xml:space="preserve">Санитарно-гигиеническое </t>
    </r>
    <r>
      <rPr>
        <b/>
        <sz val="14"/>
        <rFont val="Times New Roman"/>
        <family val="1"/>
        <charset val="204"/>
      </rPr>
      <t>исследование минеральной воды на соответствие ТР ЕАЭС 044/2017</t>
    </r>
    <r>
      <rPr>
        <sz val="14"/>
        <rFont val="Times New Roman"/>
        <family val="1"/>
        <charset val="204"/>
      </rPr>
      <t xml:space="preserve"> (барий, бор, кадмий, медь, мышьяк, марганец, никель, нитраты, нитриты, ртуть, селен, свинец, стронций, сурьма, фториды, хром, цианиды)</t>
    </r>
  </si>
  <si>
    <t>8.14.001</t>
  </si>
  <si>
    <t>8.14.002</t>
  </si>
  <si>
    <r>
      <t xml:space="preserve">Определение </t>
    </r>
    <r>
      <rPr>
        <b/>
        <sz val="14"/>
        <rFont val="Times New Roman"/>
        <family val="1"/>
        <charset val="204"/>
      </rPr>
      <t>гидрокарбонат-ионов</t>
    </r>
    <r>
      <rPr>
        <sz val="14"/>
        <rFont val="Times New Roman"/>
        <family val="1"/>
        <charset val="204"/>
      </rPr>
      <t xml:space="preserve"> в минеральной воде питьевой, лечебно-столовой и природно-столовой титриметрическим методом</t>
    </r>
  </si>
  <si>
    <t>8.14.003</t>
  </si>
  <si>
    <r>
      <t xml:space="preserve">Определение </t>
    </r>
    <r>
      <rPr>
        <b/>
        <sz val="14"/>
        <rFont val="Times New Roman"/>
        <family val="1"/>
        <charset val="204"/>
      </rPr>
      <t>хлорид-ионов</t>
    </r>
    <r>
      <rPr>
        <sz val="14"/>
        <rFont val="Times New Roman"/>
        <family val="1"/>
        <charset val="204"/>
      </rPr>
      <t xml:space="preserve"> в минеральной воде питьевой, лечебно-столовой и природно-столовой титриметрическим методом</t>
    </r>
  </si>
  <si>
    <t>8.14.004</t>
  </si>
  <si>
    <t>8.14.005</t>
  </si>
  <si>
    <r>
      <t xml:space="preserve">Определение </t>
    </r>
    <r>
      <rPr>
        <b/>
        <sz val="14"/>
        <rFont val="Times New Roman"/>
        <family val="1"/>
        <charset val="204"/>
      </rPr>
      <t>ионов магния</t>
    </r>
    <r>
      <rPr>
        <sz val="14"/>
        <rFont val="Times New Roman"/>
        <family val="1"/>
        <charset val="204"/>
      </rPr>
      <t xml:space="preserve"> в минеральной воде  титриметрическим методом</t>
    </r>
  </si>
  <si>
    <t>8.14.006</t>
  </si>
  <si>
    <r>
      <t xml:space="preserve">Определение </t>
    </r>
    <r>
      <rPr>
        <b/>
        <sz val="14"/>
        <rFont val="Times New Roman"/>
        <family val="1"/>
        <charset val="204"/>
      </rPr>
      <t>ионов кальция</t>
    </r>
    <r>
      <rPr>
        <sz val="14"/>
        <rFont val="Times New Roman"/>
        <family val="1"/>
        <charset val="204"/>
      </rPr>
      <t xml:space="preserve"> в минеральной воде титриметрическим методом</t>
    </r>
  </si>
  <si>
    <t>8.14.007</t>
  </si>
  <si>
    <r>
      <t xml:space="preserve">Определение </t>
    </r>
    <r>
      <rPr>
        <b/>
        <sz val="14"/>
        <rFont val="Times New Roman"/>
        <family val="1"/>
        <charset val="204"/>
      </rPr>
      <t>сульфат-ионов</t>
    </r>
    <r>
      <rPr>
        <sz val="14"/>
        <rFont val="Times New Roman"/>
        <family val="1"/>
        <charset val="204"/>
      </rPr>
      <t xml:space="preserve"> в минеральной воде титриметрическим методом</t>
    </r>
  </si>
  <si>
    <t>8.14.008</t>
  </si>
  <si>
    <r>
      <t xml:space="preserve">Определение </t>
    </r>
    <r>
      <rPr>
        <b/>
        <sz val="14"/>
        <rFont val="Times New Roman"/>
        <family val="1"/>
        <charset val="204"/>
      </rPr>
      <t>перманганатной окисляемости</t>
    </r>
    <r>
      <rPr>
        <sz val="14"/>
        <rFont val="Times New Roman"/>
        <family val="1"/>
        <charset val="204"/>
      </rPr>
      <t xml:space="preserve"> в минеральной воде титриметрическим методом</t>
    </r>
  </si>
  <si>
    <t>8.14.009</t>
  </si>
  <si>
    <r>
      <t xml:space="preserve">Определение </t>
    </r>
    <r>
      <rPr>
        <b/>
        <sz val="14"/>
        <rFont val="Times New Roman"/>
        <family val="1"/>
        <charset val="204"/>
      </rPr>
      <t>ионов железа</t>
    </r>
    <r>
      <rPr>
        <sz val="14"/>
        <rFont val="Times New Roman"/>
        <family val="1"/>
        <charset val="204"/>
      </rPr>
      <t xml:space="preserve"> в минеральной воде титриметрическим методом</t>
    </r>
  </si>
  <si>
    <t>8.14.010</t>
  </si>
  <si>
    <r>
      <t xml:space="preserve">Определение </t>
    </r>
    <r>
      <rPr>
        <b/>
        <sz val="14"/>
        <rFont val="Times New Roman"/>
        <family val="1"/>
        <charset val="204"/>
      </rPr>
      <t>ионов аммония</t>
    </r>
    <r>
      <rPr>
        <sz val="14"/>
        <rFont val="Times New Roman"/>
        <family val="1"/>
        <charset val="204"/>
      </rPr>
      <t xml:space="preserve"> в минеральной воде колорометрическим методом</t>
    </r>
  </si>
  <si>
    <t>8.14.011</t>
  </si>
  <si>
    <r>
      <t xml:space="preserve">Определение </t>
    </r>
    <r>
      <rPr>
        <b/>
        <sz val="14"/>
        <rFont val="Times New Roman"/>
        <family val="1"/>
        <charset val="204"/>
      </rPr>
      <t>ионов серебра</t>
    </r>
    <r>
      <rPr>
        <sz val="14"/>
        <rFont val="Times New Roman"/>
        <family val="1"/>
        <charset val="204"/>
      </rPr>
      <t xml:space="preserve"> в минеральной воде колорометрическим методом</t>
    </r>
  </si>
  <si>
    <t>8.14.012</t>
  </si>
  <si>
    <r>
      <t xml:space="preserve">Определение </t>
    </r>
    <r>
      <rPr>
        <b/>
        <sz val="14"/>
        <rFont val="Times New Roman"/>
        <family val="1"/>
        <charset val="204"/>
      </rPr>
      <t>бромид-ионов</t>
    </r>
    <r>
      <rPr>
        <sz val="14"/>
        <rFont val="Times New Roman"/>
        <family val="1"/>
        <charset val="204"/>
      </rPr>
      <t xml:space="preserve"> в минеральной воде колорометрическим методом</t>
    </r>
  </si>
  <si>
    <t>8.14.013</t>
  </si>
  <si>
    <r>
      <t xml:space="preserve">Определение </t>
    </r>
    <r>
      <rPr>
        <b/>
        <sz val="14"/>
        <rFont val="Times New Roman"/>
        <family val="1"/>
        <charset val="204"/>
      </rPr>
      <t>фторид-ионов</t>
    </r>
    <r>
      <rPr>
        <sz val="14"/>
        <rFont val="Times New Roman"/>
        <family val="1"/>
        <charset val="204"/>
      </rPr>
      <t xml:space="preserve"> в минеральной воде колорометрическим методом</t>
    </r>
  </si>
  <si>
    <t>8.14.014</t>
  </si>
  <si>
    <r>
      <t xml:space="preserve">Определение </t>
    </r>
    <r>
      <rPr>
        <b/>
        <sz val="14"/>
        <rFont val="Times New Roman"/>
        <family val="1"/>
        <charset val="204"/>
      </rPr>
      <t>йодид-ионов</t>
    </r>
    <r>
      <rPr>
        <sz val="14"/>
        <rFont val="Times New Roman"/>
        <family val="1"/>
        <charset val="204"/>
      </rPr>
      <t xml:space="preserve"> в минеральной воде вольтамперметрическим методом</t>
    </r>
  </si>
  <si>
    <t>8.14.015</t>
  </si>
  <si>
    <r>
      <t xml:space="preserve">Определение </t>
    </r>
    <r>
      <rPr>
        <b/>
        <sz val="14"/>
        <rFont val="Times New Roman"/>
        <family val="1"/>
        <charset val="204"/>
      </rPr>
      <t>ионов мышьяка</t>
    </r>
    <r>
      <rPr>
        <sz val="14"/>
        <rFont val="Times New Roman"/>
        <family val="1"/>
        <charset val="204"/>
      </rPr>
      <t xml:space="preserve"> в воде минеральной фотометрическим методом</t>
    </r>
  </si>
  <si>
    <t>8.14.016</t>
  </si>
  <si>
    <r>
      <t xml:space="preserve">Определение </t>
    </r>
    <r>
      <rPr>
        <b/>
        <sz val="14"/>
        <rFont val="Times New Roman"/>
        <family val="1"/>
        <charset val="204"/>
      </rPr>
      <t>ионов натрия</t>
    </r>
    <r>
      <rPr>
        <sz val="14"/>
        <rFont val="Times New Roman"/>
        <family val="1"/>
        <charset val="204"/>
      </rPr>
      <t xml:space="preserve"> в воде атомно-абсорбционным методом</t>
    </r>
  </si>
  <si>
    <t>8.14.017</t>
  </si>
  <si>
    <r>
      <t xml:space="preserve">Определение </t>
    </r>
    <r>
      <rPr>
        <b/>
        <sz val="14"/>
        <rFont val="Times New Roman"/>
        <family val="1"/>
        <charset val="204"/>
      </rPr>
      <t>ионов калия</t>
    </r>
    <r>
      <rPr>
        <sz val="14"/>
        <rFont val="Times New Roman"/>
        <family val="1"/>
        <charset val="204"/>
      </rPr>
      <t xml:space="preserve"> в воде атомно-абсорбционным методом</t>
    </r>
  </si>
  <si>
    <t>9. Исследование воздушной среды</t>
  </si>
  <si>
    <t>9.1. Исследование воздуха методом атомной абсорбции</t>
  </si>
  <si>
    <t>9.1.001</t>
  </si>
  <si>
    <t>9.1.002</t>
  </si>
  <si>
    <t>9.1.003</t>
  </si>
  <si>
    <t>9.1.004</t>
  </si>
  <si>
    <t>9.1.005</t>
  </si>
  <si>
    <t>9.1.006</t>
  </si>
  <si>
    <t>9.1.007</t>
  </si>
  <si>
    <t>9.1.008</t>
  </si>
  <si>
    <t>9.1.009</t>
  </si>
  <si>
    <t>9.2. Исследование воздуха методом газовой хроматографии на хроматографе ФГХ-1</t>
  </si>
  <si>
    <t>9.2.015</t>
  </si>
  <si>
    <t>9.2.016</t>
  </si>
  <si>
    <t>9.2.017</t>
  </si>
  <si>
    <t>9.2.018</t>
  </si>
  <si>
    <t>9.2.019</t>
  </si>
  <si>
    <t>9.2.020</t>
  </si>
  <si>
    <t>9.2.021</t>
  </si>
  <si>
    <t>9.2.022</t>
  </si>
  <si>
    <t>9.2.023</t>
  </si>
  <si>
    <t>9.2.024</t>
  </si>
  <si>
    <t>9.2.025</t>
  </si>
  <si>
    <t>9.2.026</t>
  </si>
  <si>
    <t>9.2.027</t>
  </si>
  <si>
    <t>9.2.028</t>
  </si>
  <si>
    <t>9.2.029</t>
  </si>
  <si>
    <t>9.2.030</t>
  </si>
  <si>
    <t>9.2.031</t>
  </si>
  <si>
    <t>9.2.032</t>
  </si>
  <si>
    <t>9.2.033</t>
  </si>
  <si>
    <t xml:space="preserve">9.3. Исследование воздуха на газоанализаторе ГАНК-4 </t>
  </si>
  <si>
    <t>9.3.008</t>
  </si>
  <si>
    <t>9.3.009</t>
  </si>
  <si>
    <t>9.3.010</t>
  </si>
  <si>
    <t>9.3.011</t>
  </si>
  <si>
    <t>9.3.012</t>
  </si>
  <si>
    <t>9.3.013</t>
  </si>
  <si>
    <t>9.3.014</t>
  </si>
  <si>
    <t>9.3.015</t>
  </si>
  <si>
    <t>9.3.016</t>
  </si>
  <si>
    <t>9.3.017</t>
  </si>
  <si>
    <t>9.3.018</t>
  </si>
  <si>
    <t>9.3.019</t>
  </si>
  <si>
    <t>9.3.020</t>
  </si>
  <si>
    <t>9.3.021</t>
  </si>
  <si>
    <t>9.3.022</t>
  </si>
  <si>
    <t>9.3.023</t>
  </si>
  <si>
    <t>9.3.024</t>
  </si>
  <si>
    <t>9.3.025</t>
  </si>
  <si>
    <t>9.3.026</t>
  </si>
  <si>
    <t>9.3.027</t>
  </si>
  <si>
    <t>9.3.028</t>
  </si>
  <si>
    <t>9.3.029</t>
  </si>
  <si>
    <r>
      <t xml:space="preserve">Определение содержания </t>
    </r>
    <r>
      <rPr>
        <b/>
        <sz val="14"/>
        <rFont val="Times New Roman"/>
        <family val="1"/>
        <charset val="204"/>
      </rPr>
      <t>щелочи</t>
    </r>
    <r>
      <rPr>
        <sz val="14"/>
        <rFont val="Times New Roman"/>
        <family val="1"/>
        <charset val="204"/>
      </rPr>
      <t xml:space="preserve"> в воздухе оптронно-фотометрическим методом (1 точка  измерения)</t>
    </r>
  </si>
  <si>
    <t>9.3.030</t>
  </si>
  <si>
    <t>9.3.031</t>
  </si>
  <si>
    <t>9.4. Исследование воздуха методом хромато-масс-спектрометрии</t>
  </si>
  <si>
    <t>9.5. Исследование воздуха на газоанализаторе «Палладий»</t>
  </si>
  <si>
    <t>9.6. Исследование воздуха гравиметрическим методом</t>
  </si>
  <si>
    <t>9.7. Исследование воздуха с применением сорбционных трубок</t>
  </si>
  <si>
    <t>9.7.010</t>
  </si>
  <si>
    <t>9.7.011</t>
  </si>
  <si>
    <t>9.7.012</t>
  </si>
  <si>
    <t>9.7.013</t>
  </si>
  <si>
    <t>9.7.014</t>
  </si>
  <si>
    <t>9.7.015</t>
  </si>
  <si>
    <t>9.7.016</t>
  </si>
  <si>
    <t>9.8. Исследование воздуха фотометрическим методом</t>
  </si>
  <si>
    <t>9.8.008</t>
  </si>
  <si>
    <t>9.8.009</t>
  </si>
  <si>
    <t>9.8.010</t>
  </si>
  <si>
    <t>9.8.011</t>
  </si>
  <si>
    <t>9.8.012</t>
  </si>
  <si>
    <t>9.8.013</t>
  </si>
  <si>
    <t>9.8.014</t>
  </si>
  <si>
    <t>9.8.015</t>
  </si>
  <si>
    <t>9.8.016</t>
  </si>
  <si>
    <t>9.8.017</t>
  </si>
  <si>
    <t>9.8.018</t>
  </si>
  <si>
    <t>9.8.019</t>
  </si>
  <si>
    <t>9.9. Определение загрязняющих веществ в промышленных выбросах</t>
  </si>
  <si>
    <t>10. Исследования на содержание остаточных количеств пестицидов</t>
  </si>
  <si>
    <t>10.1 Продовольственное сырье и пищевые продукты</t>
  </si>
  <si>
    <t>Определение остаточных количеств хлорорганических пестицидов (ДДТ и его метаболиты,  альфа-, бета-, гамма-изомеры ГХЦГ, гексахлорбензол, гептахлор, алдрин) в продовольственном сырье, пищевых продуктах, табаке, БАД методом газо-жидкостной хроматографии</t>
  </si>
  <si>
    <t>Определение остаточных количеств хлорорганических пестицидов (ДДТ и его метаболиты,  альфа-, бета-, гамма-изомеры ГХЦГ, гептахлор, алдрин) в продовольственном сырье, пищевых продуктах, табаке  методом тонкослойной  хроматографии</t>
  </si>
  <si>
    <t>Определение остаточных количеств ртутьорганических пестицидов (этилмеркурхлорид) в зерне, крупе, муке и хлебобулочных изделиях методом тонкослойной хроматографии</t>
  </si>
  <si>
    <t>Определение остаточных количеств 2,4-Д в зерне, крупе, муке и хлебобулочных изделиях методом тонкослойной хроматографии</t>
  </si>
  <si>
    <t>Определение остаточных количеств полихлорированных бифенилов (ПХБ) в рыбе и рыбопродуктах, детском питании методом газо-жидкостной хроматографии</t>
  </si>
  <si>
    <t>Определение остаточных количеств фосфорорганических пестицидов  (диазинон, диметоат, малатион, налед, паратион-метил, пиримифос-метил, фосмет, фозалон, фоксим, хлорпирифос) в продовольственном сырье, пищевых продуктах, БАД методом газо-жидкостной хроматографии</t>
  </si>
  <si>
    <t>Определение остаточных количеств бифентрина в зерне (семенах), мукомольно-крупяных и хлебобулочных изделиях, плодоовощной продукции методом газо-жидкостной хроматографии</t>
  </si>
  <si>
    <t>Определение остаточных количеств  перметрина, дельтаметрина, циперметрина, фенвалерата в зерне (семенах), мукомольно-крупяных и хлебобулочных изделиях, плодоовощной продукции методом газо-жидкостной хроматографии</t>
  </si>
  <si>
    <t>Определение остаточных количеств  лямбда-цигалотрина и циперметрина  в зерне (семенах), мукомольно-крупяных и хлебобулочных изделиях, плодоовощной продукции методом газо-жидкостной хроматографии</t>
  </si>
  <si>
    <t>Определение остаточных количеств  тебуконазола (фоликура) в  зерне и плодоовощной продукции методом газо-жидкостной хроматографии</t>
  </si>
  <si>
    <t>Определение остаточных количеств  ципродинила в плодоовощной продукции методом газо-жидкостной хроматографии</t>
  </si>
  <si>
    <t>Определение остаточных количеств пропиконазола в зерне и плодоовощной продукции методом газо-жидкостной хроматографии</t>
  </si>
  <si>
    <t>Определение остаточных количеств винклозолина (ронилана) в зерне и плодоовощной продукции методом газо-жидкостной хроматографии</t>
  </si>
  <si>
    <t>Определение банкола в картофеле методом тонкослойной хроматографии</t>
  </si>
  <si>
    <t>Определение остаточных количеств хлорорганических пестицидов (ДДТ и его метаболитов, альфа-, бета-, гамма-ГХЦГ, гексахлорбензол, гептахлор, алдрин) в пробах почвы методом газо-жидкостной хроматографии</t>
  </si>
  <si>
    <t>Определение остаточных количеств полихлорированных бифенилов (ПХБ) в пробах почвы методом газо-жидкостной хроматографии</t>
  </si>
  <si>
    <t>Определение остаточных количеств фосфорорганических пестицидов (диазинон, диметоат, малатион, налед, паратион-метил, пиримифос-метил, фталофос, фозалон, фоксим, хлорпирифос) в пробах почвы методом газо-жидкостной хроматографии</t>
  </si>
  <si>
    <t>Определение остаточных количеств перметрина, дельтаметрина, циперметрина, фенвалерата в пробах почвы методом газо-жидкостной хроматографии</t>
  </si>
  <si>
    <t>Определение остаточных количеств симм-триазинов (атразин и симазин) в воде методом газо-жидкостной хроматографии</t>
  </si>
  <si>
    <t>Определение банкола в воде методом тонкослойной хроматографии</t>
  </si>
  <si>
    <t>Определение остаточных количеств полихлорированных бифенилов в воде методом газо-жидкостной хроматографии</t>
  </si>
  <si>
    <t>Определение остаточных количеств прометрина в воде методом газо-жидкостной хроматографии</t>
  </si>
  <si>
    <t>Определение остаточных количеств фосфорорганических пестицидов (диазинон, диметоат, малатион, налед, паратион-метил, пиримифос-метил, фталофос, фозалон, фоксим, хлорпирифос) в воде методом газо-жидкостной хроматографии</t>
  </si>
  <si>
    <t>Определение остаточных количеств перметрина, дельтаметрина, циперметрина, фенвалерата в воде методом газо-жидкостной хроматографии</t>
  </si>
  <si>
    <t>Определение остаточных количеств лямбда-цигалотрина и циперметрина в воде методом газо-жидкостной хроматографии</t>
  </si>
  <si>
    <t>Определение остаточных количеств бифентрина в воде методом газо-жидкостной хроматографии</t>
  </si>
  <si>
    <t>Определение остаточных количеств винклозолина (ронилана) в воде методом газо-жидкостной хроматографии</t>
  </si>
  <si>
    <t>Определение остаточных количеств пропиконазола (тилта) в воде методом газо-жидкостной хроматографии</t>
  </si>
  <si>
    <t>Определение остаточных количеств хлорорганических пестицидов (ДДТ и его метаболиты, ά,β,γ - изомеры ГХЦГ, гексахлорбензол) в воздухе методом газо-жидкостной хроматографии</t>
  </si>
  <si>
    <t>Определение остаточных количеств фосфорорганических пестицидов (диазинон, диметоат) в воздухе методом газо-жидкостной хроматографии</t>
  </si>
  <si>
    <t>Определение остаточных количеств фосфорорганических пестицидов  (малатион) в воздухе методом газо-жидкостной хроматографии</t>
  </si>
  <si>
    <t>Определение остаточных количеств фосфорорганических пестицидов  (фозалон) в воздухе методом газо-жидкостной хроматографии</t>
  </si>
  <si>
    <t>Определение остаточных количеств фосфорорганических пестицидов  (фоксим) в воздухе методом газо-жидкостной хроматографии</t>
  </si>
  <si>
    <t>Определение остаточных количеств перметрина, дельтаметрина, циперметрина, фенвалерата в воздухе методом газо-жидкостной хроматографии</t>
  </si>
  <si>
    <t>Измерение остаточных количеств синтетических пиретроидов (лямбда-цигалотрин, циперметрин) в воздухе методом газо-жидкостной хроматографии</t>
  </si>
  <si>
    <t>Измерение остаточных количеств  эсфенвалерата (суми-альфа) в воздухе методом газо-жидкостной хроматографии</t>
  </si>
  <si>
    <t>11. Товары непродовольственного назначения</t>
  </si>
  <si>
    <t>11.1. Токсикологические исследования</t>
  </si>
  <si>
    <r>
      <t xml:space="preserve">Определение </t>
    </r>
    <r>
      <rPr>
        <b/>
        <sz val="14"/>
        <rFont val="Times New Roman"/>
        <family val="1"/>
        <charset val="204"/>
      </rPr>
      <t>индекса токсичности</t>
    </r>
    <r>
      <rPr>
        <sz val="14"/>
        <rFont val="Times New Roman"/>
        <family val="1"/>
        <charset val="204"/>
      </rPr>
      <t xml:space="preserve">  в спиртосодержащей продукции и товарах непродовольственного назначения (водные и воздушные вытяжки) альтернативным методом</t>
    </r>
  </si>
  <si>
    <t>11.2. Определение вредных веществ в воздушной вытяжке из товаров непродовольственного назначения</t>
  </si>
  <si>
    <r>
      <t xml:space="preserve">Определение </t>
    </r>
    <r>
      <rPr>
        <b/>
        <sz val="14"/>
        <rFont val="Times New Roman"/>
        <family val="1"/>
        <charset val="204"/>
      </rPr>
      <t>ацетальдегида, ацетона, метилацетата, этилацетата, метанола, изо-пропанола, этанола, н-пропанола, н-пропилацетата, изо-бутилацетата, бутилацетата, изо-бутанола, н-бутанола</t>
    </r>
    <r>
      <rPr>
        <sz val="14"/>
        <rFont val="Times New Roman"/>
        <family val="1"/>
        <charset val="204"/>
      </rPr>
      <t xml:space="preserve"> в воздушных вытяжках из товаров непродовольственного назначения  газохроматографическим методом</t>
    </r>
  </si>
  <si>
    <r>
      <t xml:space="preserve">Определение </t>
    </r>
    <r>
      <rPr>
        <b/>
        <sz val="14"/>
        <rFont val="Times New Roman"/>
        <family val="1"/>
        <charset val="204"/>
      </rPr>
      <t xml:space="preserve">фенола </t>
    </r>
    <r>
      <rPr>
        <sz val="14"/>
        <rFont val="Times New Roman"/>
        <family val="1"/>
        <charset val="204"/>
      </rPr>
      <t>в воздушных вытяжках из товаров непродовольственного назначения  флуориметрическим  методом</t>
    </r>
  </si>
  <si>
    <r>
      <t xml:space="preserve">Определение </t>
    </r>
    <r>
      <rPr>
        <b/>
        <sz val="14"/>
        <rFont val="Times New Roman"/>
        <family val="1"/>
        <charset val="204"/>
      </rPr>
      <t>формальдегида</t>
    </r>
    <r>
      <rPr>
        <sz val="14"/>
        <rFont val="Times New Roman"/>
        <family val="1"/>
        <charset val="204"/>
      </rPr>
      <t xml:space="preserve"> в воздушных вытяжках из товаров непродовольственного назначения  фотометрическим методом</t>
    </r>
  </si>
  <si>
    <r>
      <t xml:space="preserve">Определение </t>
    </r>
    <r>
      <rPr>
        <b/>
        <sz val="14"/>
        <rFont val="Times New Roman"/>
        <family val="1"/>
        <charset val="204"/>
      </rPr>
      <t>аммиака</t>
    </r>
    <r>
      <rPr>
        <sz val="14"/>
        <rFont val="Times New Roman"/>
        <family val="1"/>
        <charset val="204"/>
      </rPr>
      <t xml:space="preserve"> в воздушных вытяжках из товаров непродовольственного назначения  фотометрическим методом</t>
    </r>
  </si>
  <si>
    <t>Определение летучих органических веществ в воздушных вытяжках из товаров непродовольственного назначения методом хроматомасс-спектрометрии. Качественный анализ.</t>
  </si>
  <si>
    <r>
      <t>Определение летучих органических веществ (</t>
    </r>
    <r>
      <rPr>
        <b/>
        <sz val="14"/>
        <rFont val="Times New Roman"/>
        <family val="1"/>
        <charset val="204"/>
      </rPr>
      <t>нафталин, ацетон, хлорбензол, 1,2,4-триметилбензол, 1,3,5-триметилбензол, 1,2,3-триметилбензол, пентаналь, гексаналь, гептаналь, октаналь, нонаналь, деканаль, трихлорэтан, 1-метил-2-этилбензол, 1-метил-4-этилбензол, 1-метил-3-этилбензол, гексан, гептен, 1,2-дихлорэтан, тетрахлорметан, изобутанол, циклогексанон, ацетофенон</t>
    </r>
    <r>
      <rPr>
        <sz val="14"/>
        <rFont val="Times New Roman"/>
        <family val="1"/>
        <charset val="204"/>
      </rPr>
      <t xml:space="preserve">, </t>
    </r>
    <r>
      <rPr>
        <b/>
        <sz val="14"/>
        <rFont val="Times New Roman"/>
        <family val="1"/>
        <charset val="204"/>
      </rPr>
      <t>этилбензол, метилстирол, изопропилбензол, бутилбензол, хлороформ, хлорбензол, фенол, бутанол, ксилол (м+п), циклогексан, изопропилбензола</t>
    </r>
    <r>
      <rPr>
        <sz val="14"/>
        <rFont val="Times New Roman"/>
        <family val="1"/>
        <charset val="204"/>
      </rPr>
      <t xml:space="preserve">) в воздушных вытяжках из товаров непродовольственного назначения методом хроматомасс-спектрометрии. Качественный и количественный анализ. </t>
    </r>
  </si>
  <si>
    <t>11.3 Определение вредных веществ в водной вытяжке из товаров непродовольственного назначения</t>
  </si>
  <si>
    <r>
      <t xml:space="preserve">Определение </t>
    </r>
    <r>
      <rPr>
        <b/>
        <sz val="14"/>
        <rFont val="Times New Roman"/>
        <family val="1"/>
        <charset val="204"/>
      </rPr>
      <t xml:space="preserve">органолептических показателей </t>
    </r>
    <r>
      <rPr>
        <sz val="14"/>
        <rFont val="Times New Roman"/>
        <family val="1"/>
        <charset val="204"/>
      </rPr>
      <t>товаров непродовольственного назначения</t>
    </r>
  </si>
  <si>
    <r>
      <t xml:space="preserve">Определение </t>
    </r>
    <r>
      <rPr>
        <b/>
        <sz val="14"/>
        <rFont val="Times New Roman"/>
        <family val="1"/>
        <charset val="204"/>
      </rPr>
      <t>цветности</t>
    </r>
    <r>
      <rPr>
        <sz val="14"/>
        <rFont val="Times New Roman"/>
        <family val="1"/>
        <charset val="204"/>
      </rPr>
      <t xml:space="preserve"> водной вытяжки из товаров непродовольственного назначения фотометрическим методом</t>
    </r>
  </si>
  <si>
    <r>
      <t xml:space="preserve">Определение </t>
    </r>
    <r>
      <rPr>
        <b/>
        <sz val="14"/>
        <rFont val="Times New Roman"/>
        <family val="1"/>
        <charset val="204"/>
      </rPr>
      <t>мутности</t>
    </r>
    <r>
      <rPr>
        <sz val="14"/>
        <rFont val="Times New Roman"/>
        <family val="1"/>
        <charset val="204"/>
      </rPr>
      <t xml:space="preserve"> водной вытяжки из товаров непродовольственного назначения фотометрическим методом</t>
    </r>
  </si>
  <si>
    <r>
      <t xml:space="preserve">Определение </t>
    </r>
    <r>
      <rPr>
        <b/>
        <sz val="14"/>
        <rFont val="Times New Roman"/>
        <family val="1"/>
        <charset val="204"/>
      </rPr>
      <t>гексана, гептана, ацетальдегида, ацетона, метилацетата, этилацетата, метанола, изо-пропанола, акрилонитрила, н-пропанола, н-пропилацетата, изо-бутанола, н-бутанола, бутилацетата, бензола, толуола, этилбензола, п-ксилола, м-ксилола, изопропилбензола, о-ксилола, стирола ,α-метилстирола, бутилакрилата</t>
    </r>
    <r>
      <rPr>
        <sz val="14"/>
        <rFont val="Times New Roman"/>
        <family val="1"/>
        <charset val="204"/>
      </rPr>
      <t xml:space="preserve"> в водной вытяжке из товаров непродовольственного назначения  газохроматографическим методом</t>
    </r>
  </si>
  <si>
    <r>
      <t xml:space="preserve">Определение алюминия </t>
    </r>
    <r>
      <rPr>
        <sz val="14"/>
        <rFont val="Times New Roman"/>
        <family val="1"/>
        <charset val="204"/>
      </rPr>
      <t>в водной вытяжке из товаров непродовольственного назначения</t>
    </r>
    <r>
      <rPr>
        <b/>
        <sz val="14"/>
        <rFont val="Times New Roman"/>
        <family val="1"/>
        <charset val="204"/>
      </rPr>
      <t xml:space="preserve"> атомно-абсорбционным методом</t>
    </r>
  </si>
  <si>
    <r>
      <t xml:space="preserve">Определение бария </t>
    </r>
    <r>
      <rPr>
        <sz val="14"/>
        <rFont val="Times New Roman"/>
        <family val="1"/>
        <charset val="204"/>
      </rPr>
      <t>в водной вытяжке из товаров непродовольственного назначения</t>
    </r>
    <r>
      <rPr>
        <b/>
        <sz val="14"/>
        <rFont val="Times New Roman"/>
        <family val="1"/>
        <charset val="204"/>
      </rPr>
      <t xml:space="preserve"> атомно-абсорбционным методом</t>
    </r>
  </si>
  <si>
    <r>
      <t xml:space="preserve">Определение бериллия </t>
    </r>
    <r>
      <rPr>
        <sz val="14"/>
        <rFont val="Times New Roman"/>
        <family val="1"/>
        <charset val="204"/>
      </rPr>
      <t>в водной вытяжке из товаров непродовольственного назначения</t>
    </r>
    <r>
      <rPr>
        <b/>
        <sz val="14"/>
        <rFont val="Times New Roman"/>
        <family val="1"/>
        <charset val="204"/>
      </rPr>
      <t xml:space="preserve"> атомно-абсорбционным методом</t>
    </r>
  </si>
  <si>
    <r>
      <t xml:space="preserve">Определение ванадия </t>
    </r>
    <r>
      <rPr>
        <sz val="14"/>
        <rFont val="Times New Roman"/>
        <family val="1"/>
        <charset val="204"/>
      </rPr>
      <t>в водной вытяжке из товаров непродовольственного назначения</t>
    </r>
    <r>
      <rPr>
        <b/>
        <sz val="14"/>
        <rFont val="Times New Roman"/>
        <family val="1"/>
        <charset val="204"/>
      </rPr>
      <t xml:space="preserve"> атомно-абсорбционным методом</t>
    </r>
  </si>
  <si>
    <r>
      <t xml:space="preserve">Определение висмута </t>
    </r>
    <r>
      <rPr>
        <sz val="14"/>
        <rFont val="Times New Roman"/>
        <family val="1"/>
        <charset val="204"/>
      </rPr>
      <t>в водной вытяжке из товаров непродовольственного назначения</t>
    </r>
    <r>
      <rPr>
        <b/>
        <sz val="14"/>
        <rFont val="Times New Roman"/>
        <family val="1"/>
        <charset val="204"/>
      </rPr>
      <t xml:space="preserve"> атомно-абсорбционным методом</t>
    </r>
  </si>
  <si>
    <r>
      <t xml:space="preserve">Определение железа </t>
    </r>
    <r>
      <rPr>
        <sz val="14"/>
        <rFont val="Times New Roman"/>
        <family val="1"/>
        <charset val="204"/>
      </rPr>
      <t>в водной вытяжке из товаров непродовольственного назначения</t>
    </r>
    <r>
      <rPr>
        <b/>
        <sz val="14"/>
        <rFont val="Times New Roman"/>
        <family val="1"/>
        <charset val="204"/>
      </rPr>
      <t xml:space="preserve"> атомно-абсорбционным методом</t>
    </r>
  </si>
  <si>
    <r>
      <t xml:space="preserve">Определение кадмия </t>
    </r>
    <r>
      <rPr>
        <sz val="14"/>
        <rFont val="Times New Roman"/>
        <family val="1"/>
        <charset val="204"/>
      </rPr>
      <t>в водной вытяжке из товаров непродовольственного назначения</t>
    </r>
    <r>
      <rPr>
        <b/>
        <sz val="14"/>
        <rFont val="Times New Roman"/>
        <family val="1"/>
        <charset val="204"/>
      </rPr>
      <t xml:space="preserve"> атомно-абсорбционным методом</t>
    </r>
  </si>
  <si>
    <r>
      <t xml:space="preserve">Определение кобальта </t>
    </r>
    <r>
      <rPr>
        <sz val="14"/>
        <rFont val="Times New Roman"/>
        <family val="1"/>
        <charset val="204"/>
      </rPr>
      <t>в водной вытяжке из товаров непродовольственного назначения</t>
    </r>
    <r>
      <rPr>
        <b/>
        <sz val="14"/>
        <rFont val="Times New Roman"/>
        <family val="1"/>
        <charset val="204"/>
      </rPr>
      <t xml:space="preserve"> атомно-абсорбционным методом</t>
    </r>
  </si>
  <si>
    <r>
      <t xml:space="preserve">Определение марганца </t>
    </r>
    <r>
      <rPr>
        <sz val="14"/>
        <rFont val="Times New Roman"/>
        <family val="1"/>
        <charset val="204"/>
      </rPr>
      <t>в водной вытяжке из товаров непродовольственного назначения</t>
    </r>
    <r>
      <rPr>
        <b/>
        <sz val="14"/>
        <rFont val="Times New Roman"/>
        <family val="1"/>
        <charset val="204"/>
      </rPr>
      <t xml:space="preserve"> атомно-абсорбционным методом</t>
    </r>
  </si>
  <si>
    <r>
      <t xml:space="preserve">Определение меди </t>
    </r>
    <r>
      <rPr>
        <sz val="14"/>
        <rFont val="Times New Roman"/>
        <family val="1"/>
        <charset val="204"/>
      </rPr>
      <t>в водной вытяжке из товаров непродовольственного назначения</t>
    </r>
    <r>
      <rPr>
        <b/>
        <sz val="14"/>
        <rFont val="Times New Roman"/>
        <family val="1"/>
        <charset val="204"/>
      </rPr>
      <t xml:space="preserve"> атомно-абсорбционным методом</t>
    </r>
  </si>
  <si>
    <r>
      <t xml:space="preserve">Определение молибдена </t>
    </r>
    <r>
      <rPr>
        <sz val="14"/>
        <rFont val="Times New Roman"/>
        <family val="1"/>
        <charset val="204"/>
      </rPr>
      <t>в водной вытяжке из товаров непродовольственного назначения</t>
    </r>
    <r>
      <rPr>
        <b/>
        <sz val="14"/>
        <rFont val="Times New Roman"/>
        <family val="1"/>
        <charset val="204"/>
      </rPr>
      <t xml:space="preserve"> атомно-абсорбционным методом</t>
    </r>
  </si>
  <si>
    <t>11.3.016</t>
  </si>
  <si>
    <r>
      <t xml:space="preserve">Определение мышьяка </t>
    </r>
    <r>
      <rPr>
        <sz val="14"/>
        <rFont val="Times New Roman"/>
        <family val="1"/>
        <charset val="204"/>
      </rPr>
      <t>в водной вытяжке из товаров непродовольственного назначения</t>
    </r>
    <r>
      <rPr>
        <b/>
        <sz val="14"/>
        <rFont val="Times New Roman"/>
        <family val="1"/>
        <charset val="204"/>
      </rPr>
      <t xml:space="preserve"> атомно-абсорбционным методом</t>
    </r>
  </si>
  <si>
    <t>11.3.017</t>
  </si>
  <si>
    <r>
      <t xml:space="preserve">Определение никеля </t>
    </r>
    <r>
      <rPr>
        <sz val="14"/>
        <rFont val="Times New Roman"/>
        <family val="1"/>
        <charset val="204"/>
      </rPr>
      <t>в водной вытяжке из товаров непродовольственного назначения</t>
    </r>
    <r>
      <rPr>
        <b/>
        <sz val="14"/>
        <rFont val="Times New Roman"/>
        <family val="1"/>
        <charset val="204"/>
      </rPr>
      <t xml:space="preserve"> атомно-абсорбционным методом</t>
    </r>
  </si>
  <si>
    <t>11.3.018</t>
  </si>
  <si>
    <r>
      <t xml:space="preserve">Определение олова </t>
    </r>
    <r>
      <rPr>
        <sz val="14"/>
        <rFont val="Times New Roman"/>
        <family val="1"/>
        <charset val="204"/>
      </rPr>
      <t>в водной вытяжке из товаров непродовольственного назначения</t>
    </r>
    <r>
      <rPr>
        <b/>
        <sz val="14"/>
        <rFont val="Times New Roman"/>
        <family val="1"/>
        <charset val="204"/>
      </rPr>
      <t xml:space="preserve"> атомно-абсорбционным методом</t>
    </r>
  </si>
  <si>
    <t>11.3.019</t>
  </si>
  <si>
    <r>
      <t xml:space="preserve">Определение селена </t>
    </r>
    <r>
      <rPr>
        <sz val="14"/>
        <rFont val="Times New Roman"/>
        <family val="1"/>
        <charset val="204"/>
      </rPr>
      <t>в водной вытяжке из товаров непродовольственного назначения</t>
    </r>
    <r>
      <rPr>
        <b/>
        <sz val="14"/>
        <rFont val="Times New Roman"/>
        <family val="1"/>
        <charset val="204"/>
      </rPr>
      <t xml:space="preserve"> атомно-абсорбционным методом</t>
    </r>
  </si>
  <si>
    <t>11.3.020</t>
  </si>
  <si>
    <r>
      <t xml:space="preserve">Определение свинца </t>
    </r>
    <r>
      <rPr>
        <sz val="14"/>
        <rFont val="Times New Roman"/>
        <family val="1"/>
        <charset val="204"/>
      </rPr>
      <t>в водной вытяжке из товаров непродовольственного назначения</t>
    </r>
    <r>
      <rPr>
        <b/>
        <sz val="14"/>
        <rFont val="Times New Roman"/>
        <family val="1"/>
        <charset val="204"/>
      </rPr>
      <t xml:space="preserve"> атомно-абсорбционным методом</t>
    </r>
  </si>
  <si>
    <t>11.3.021</t>
  </si>
  <si>
    <r>
      <t xml:space="preserve">Определение серебра </t>
    </r>
    <r>
      <rPr>
        <sz val="14"/>
        <rFont val="Times New Roman"/>
        <family val="1"/>
        <charset val="204"/>
      </rPr>
      <t>в водной вытяжке из товаров непродовольственного назначения</t>
    </r>
    <r>
      <rPr>
        <b/>
        <sz val="14"/>
        <rFont val="Times New Roman"/>
        <family val="1"/>
        <charset val="204"/>
      </rPr>
      <t xml:space="preserve"> атомно-абсорбционным методом</t>
    </r>
  </si>
  <si>
    <t>11.3.022</t>
  </si>
  <si>
    <r>
      <t xml:space="preserve">Определение сурьмы </t>
    </r>
    <r>
      <rPr>
        <sz val="14"/>
        <rFont val="Times New Roman"/>
        <family val="1"/>
        <charset val="204"/>
      </rPr>
      <t>в водной вытяжке из товаров непродовольственного назначения</t>
    </r>
    <r>
      <rPr>
        <b/>
        <sz val="14"/>
        <rFont val="Times New Roman"/>
        <family val="1"/>
        <charset val="204"/>
      </rPr>
      <t xml:space="preserve"> атомно-абсорбционным методом</t>
    </r>
  </si>
  <si>
    <t>11.3.023</t>
  </si>
  <si>
    <r>
      <t xml:space="preserve">Определение титана </t>
    </r>
    <r>
      <rPr>
        <sz val="14"/>
        <rFont val="Times New Roman"/>
        <family val="1"/>
        <charset val="204"/>
      </rPr>
      <t>в водной вытяжке из товаров непродовольственного назначения</t>
    </r>
    <r>
      <rPr>
        <b/>
        <sz val="14"/>
        <rFont val="Times New Roman"/>
        <family val="1"/>
        <charset val="204"/>
      </rPr>
      <t xml:space="preserve"> атомно-абсорбционным методом</t>
    </r>
  </si>
  <si>
    <t>11.3.024</t>
  </si>
  <si>
    <r>
      <t xml:space="preserve">Определение хрома </t>
    </r>
    <r>
      <rPr>
        <sz val="14"/>
        <rFont val="Times New Roman"/>
        <family val="1"/>
        <charset val="204"/>
      </rPr>
      <t>в водной вытяжке из товаров непродовольственного назначения</t>
    </r>
    <r>
      <rPr>
        <b/>
        <sz val="14"/>
        <rFont val="Times New Roman"/>
        <family val="1"/>
        <charset val="204"/>
      </rPr>
      <t xml:space="preserve"> атомно-абсорбционным методом</t>
    </r>
  </si>
  <si>
    <t>11.3.025</t>
  </si>
  <si>
    <r>
      <t xml:space="preserve">Определение цинка </t>
    </r>
    <r>
      <rPr>
        <sz val="14"/>
        <rFont val="Times New Roman"/>
        <family val="1"/>
        <charset val="204"/>
      </rPr>
      <t>в водной вытяжке из товаров непродовольственного назначения</t>
    </r>
    <r>
      <rPr>
        <b/>
        <sz val="14"/>
        <rFont val="Times New Roman"/>
        <family val="1"/>
        <charset val="204"/>
      </rPr>
      <t xml:space="preserve"> атомно-абсорбционным методом</t>
    </r>
  </si>
  <si>
    <t>11.3.026</t>
  </si>
  <si>
    <r>
      <t xml:space="preserve">Определение </t>
    </r>
    <r>
      <rPr>
        <b/>
        <sz val="14"/>
        <rFont val="Times New Roman"/>
        <family val="1"/>
        <charset val="204"/>
      </rPr>
      <t>активного кислорода</t>
    </r>
    <r>
      <rPr>
        <sz val="14"/>
        <rFont val="Times New Roman"/>
        <family val="1"/>
        <charset val="204"/>
      </rPr>
      <t xml:space="preserve"> в водной вытяжке в товарах бытовой химии титриметрическим методом</t>
    </r>
  </si>
  <si>
    <t>11.3.027</t>
  </si>
  <si>
    <r>
      <t xml:space="preserve">Определение </t>
    </r>
    <r>
      <rPr>
        <b/>
        <sz val="14"/>
        <rFont val="Times New Roman"/>
        <family val="1"/>
        <charset val="204"/>
      </rPr>
      <t>активного хлора</t>
    </r>
    <r>
      <rPr>
        <sz val="14"/>
        <rFont val="Times New Roman"/>
        <family val="1"/>
        <charset val="204"/>
      </rPr>
      <t xml:space="preserve"> в водной вытяжке из товаров непродовольственного назначения титриметрическим методом</t>
    </r>
  </si>
  <si>
    <t>11.3.028</t>
  </si>
  <si>
    <r>
      <t xml:space="preserve">Определение </t>
    </r>
    <r>
      <rPr>
        <b/>
        <sz val="14"/>
        <rFont val="Times New Roman"/>
        <family val="1"/>
        <charset val="204"/>
      </rPr>
      <t xml:space="preserve">бора </t>
    </r>
    <r>
      <rPr>
        <sz val="14"/>
        <rFont val="Times New Roman"/>
        <family val="1"/>
        <charset val="204"/>
      </rPr>
      <t>в водной вытяжке из товаров непродовольственного назначения флуориметрическим методом</t>
    </r>
  </si>
  <si>
    <t>11.3.029</t>
  </si>
  <si>
    <r>
      <t xml:space="preserve">Определение </t>
    </r>
    <r>
      <rPr>
        <b/>
        <sz val="14"/>
        <rFont val="Times New Roman"/>
        <family val="1"/>
        <charset val="204"/>
      </rPr>
      <t>бромирующихся веществ</t>
    </r>
    <r>
      <rPr>
        <sz val="14"/>
        <rFont val="Times New Roman"/>
        <family val="1"/>
        <charset val="204"/>
      </rPr>
      <t xml:space="preserve"> в водной вытяжке из товаров непродовольственного назначения титриметрическим  методом</t>
    </r>
  </si>
  <si>
    <t>11.3.030</t>
  </si>
  <si>
    <r>
      <t xml:space="preserve">Определение </t>
    </r>
    <r>
      <rPr>
        <b/>
        <sz val="14"/>
        <rFont val="Times New Roman"/>
        <family val="1"/>
        <charset val="204"/>
      </rPr>
      <t>гексаметилендиамина</t>
    </r>
    <r>
      <rPr>
        <sz val="14"/>
        <rFont val="Times New Roman"/>
        <family val="1"/>
        <charset val="204"/>
      </rPr>
      <t xml:space="preserve"> в водной вытяжке из товаров непродовольственного назначения методом тонкослойной хроматографии</t>
    </r>
  </si>
  <si>
    <t>11.3.031</t>
  </si>
  <si>
    <r>
      <t xml:space="preserve">Определение </t>
    </r>
    <r>
      <rPr>
        <b/>
        <sz val="14"/>
        <rFont val="Times New Roman"/>
        <family val="1"/>
        <charset val="204"/>
      </rPr>
      <t>капролактама</t>
    </r>
    <r>
      <rPr>
        <sz val="14"/>
        <rFont val="Times New Roman"/>
        <family val="1"/>
        <charset val="204"/>
      </rPr>
      <t xml:space="preserve"> в водной вытяжке из товаров непродовольственного назначения методом тонкослойной хроматографии</t>
    </r>
  </si>
  <si>
    <t>11.3.032</t>
  </si>
  <si>
    <r>
      <t xml:space="preserve">Определение </t>
    </r>
    <r>
      <rPr>
        <b/>
        <sz val="14"/>
        <rFont val="Times New Roman"/>
        <family val="1"/>
        <charset val="204"/>
      </rPr>
      <t>кислотостойкости</t>
    </r>
    <r>
      <rPr>
        <sz val="14"/>
        <rFont val="Times New Roman"/>
        <family val="1"/>
        <charset val="204"/>
      </rPr>
      <t xml:space="preserve"> керамической посуды визуальным методом</t>
    </r>
  </si>
  <si>
    <t>11.3.033</t>
  </si>
  <si>
    <r>
      <t xml:space="preserve">Определение </t>
    </r>
    <r>
      <rPr>
        <b/>
        <sz val="14"/>
        <rFont val="Times New Roman"/>
        <family val="1"/>
        <charset val="204"/>
      </rPr>
      <t>мышьяка</t>
    </r>
    <r>
      <rPr>
        <sz val="14"/>
        <rFont val="Times New Roman"/>
        <family val="1"/>
        <charset val="204"/>
      </rPr>
      <t xml:space="preserve"> в водной вытяжке из товаров непродовольственного назначения фотометрическим методом</t>
    </r>
  </si>
  <si>
    <t>11.3.034</t>
  </si>
  <si>
    <r>
      <t xml:space="preserve">Определение </t>
    </r>
    <r>
      <rPr>
        <b/>
        <sz val="14"/>
        <rFont val="Times New Roman"/>
        <family val="1"/>
        <charset val="204"/>
      </rPr>
      <t>окисляемости перманганатной</t>
    </r>
    <r>
      <rPr>
        <sz val="14"/>
        <rFont val="Times New Roman"/>
        <family val="1"/>
        <charset val="204"/>
      </rPr>
      <t xml:space="preserve"> в водной вытяжке из товаров непродовольственного назначения титриметрическим методом </t>
    </r>
  </si>
  <si>
    <t>11.3.035</t>
  </si>
  <si>
    <r>
      <t xml:space="preserve">Определение </t>
    </r>
    <r>
      <rPr>
        <b/>
        <sz val="14"/>
        <rFont val="Times New Roman"/>
        <family val="1"/>
        <charset val="204"/>
      </rPr>
      <t>показателя активности водородных ионов</t>
    </r>
    <r>
      <rPr>
        <sz val="14"/>
        <rFont val="Times New Roman"/>
        <family val="1"/>
        <charset val="204"/>
      </rPr>
      <t xml:space="preserve"> (рН) товаров непродовольственного назначения потенциометрическим методом</t>
    </r>
  </si>
  <si>
    <t>11.3.036</t>
  </si>
  <si>
    <r>
      <t xml:space="preserve">Определение </t>
    </r>
    <r>
      <rPr>
        <b/>
        <sz val="14"/>
        <rFont val="Times New Roman"/>
        <family val="1"/>
        <charset val="204"/>
      </rPr>
      <t>ртути общей</t>
    </r>
    <r>
      <rPr>
        <sz val="14"/>
        <rFont val="Times New Roman"/>
        <family val="1"/>
        <charset val="204"/>
      </rPr>
      <t xml:space="preserve"> в водной вытяжке из товаров непродовольственного назначения методом "холодного пара"</t>
    </r>
  </si>
  <si>
    <t>11.3.037</t>
  </si>
  <si>
    <r>
      <t xml:space="preserve">Определение </t>
    </r>
    <r>
      <rPr>
        <b/>
        <sz val="14"/>
        <rFont val="Times New Roman"/>
        <family val="1"/>
        <charset val="204"/>
      </rPr>
      <t>свободного хлора</t>
    </r>
    <r>
      <rPr>
        <sz val="14"/>
        <rFont val="Times New Roman"/>
        <family val="1"/>
        <charset val="204"/>
      </rPr>
      <t xml:space="preserve"> в водной вытяжке из отбеленных тканей и изделий титриметрическим методом</t>
    </r>
  </si>
  <si>
    <t>11.3.038</t>
  </si>
  <si>
    <r>
      <t xml:space="preserve">Определение </t>
    </r>
    <r>
      <rPr>
        <b/>
        <sz val="14"/>
        <rFont val="Times New Roman"/>
        <family val="1"/>
        <charset val="204"/>
      </rPr>
      <t>свободного формальдегида</t>
    </r>
    <r>
      <rPr>
        <sz val="14"/>
        <rFont val="Times New Roman"/>
        <family val="1"/>
        <charset val="204"/>
      </rPr>
      <t xml:space="preserve"> в водных вытяжках из тканей и изделиях из них с отделками на основе формальдегидсодержащих смол фотометрическим методом</t>
    </r>
  </si>
  <si>
    <t>11.3.039</t>
  </si>
  <si>
    <r>
      <t>Определение с</t>
    </r>
    <r>
      <rPr>
        <b/>
        <sz val="14"/>
        <rFont val="Times New Roman"/>
        <family val="1"/>
        <charset val="204"/>
      </rPr>
      <t xml:space="preserve">еросодержащих восстановителей </t>
    </r>
    <r>
      <rPr>
        <sz val="14"/>
        <rFont val="Times New Roman"/>
        <family val="1"/>
        <charset val="204"/>
      </rPr>
      <t>в товарах бытовой химии титриметрическим методом</t>
    </r>
  </si>
  <si>
    <t>11.3.040</t>
  </si>
  <si>
    <r>
      <t xml:space="preserve">Определение </t>
    </r>
    <r>
      <rPr>
        <b/>
        <sz val="14"/>
        <rFont val="Times New Roman"/>
        <family val="1"/>
        <charset val="204"/>
      </rPr>
      <t>фенола</t>
    </r>
    <r>
      <rPr>
        <sz val="14"/>
        <rFont val="Times New Roman"/>
        <family val="1"/>
        <charset val="204"/>
      </rPr>
      <t xml:space="preserve"> в водной вытяжке из товаров непродовольственного назначения флуориметрическим методом</t>
    </r>
  </si>
  <si>
    <t>11.3.041</t>
  </si>
  <si>
    <r>
      <t xml:space="preserve">Определение </t>
    </r>
    <r>
      <rPr>
        <b/>
        <sz val="14"/>
        <rFont val="Times New Roman"/>
        <family val="1"/>
        <charset val="204"/>
      </rPr>
      <t xml:space="preserve">формальдегида </t>
    </r>
    <r>
      <rPr>
        <sz val="14"/>
        <rFont val="Times New Roman"/>
        <family val="1"/>
        <charset val="204"/>
      </rPr>
      <t>в водной вытяжке из товаров непродовольственного назначения флуориметрическим методом</t>
    </r>
  </si>
  <si>
    <t>11.3.042</t>
  </si>
  <si>
    <r>
      <t>Определение содержания</t>
    </r>
    <r>
      <rPr>
        <b/>
        <sz val="14"/>
        <rFont val="Times New Roman"/>
        <family val="1"/>
        <charset val="204"/>
      </rPr>
      <t xml:space="preserve"> формальдегида</t>
    </r>
    <r>
      <rPr>
        <sz val="14"/>
        <rFont val="Times New Roman"/>
        <family val="1"/>
        <charset val="204"/>
      </rPr>
      <t xml:space="preserve"> </t>
    </r>
    <r>
      <rPr>
        <b/>
        <sz val="14"/>
        <rFont val="Times New Roman"/>
        <family val="1"/>
        <charset val="204"/>
      </rPr>
      <t>в водной вытяжке из</t>
    </r>
    <r>
      <rPr>
        <sz val="14"/>
        <rFont val="Times New Roman"/>
        <family val="1"/>
        <charset val="204"/>
      </rPr>
      <t xml:space="preserve"> кож</t>
    </r>
    <r>
      <rPr>
        <b/>
        <sz val="14"/>
        <rFont val="Times New Roman"/>
        <family val="1"/>
        <charset val="204"/>
      </rPr>
      <t>и</t>
    </r>
    <r>
      <rPr>
        <sz val="14"/>
        <rFont val="Times New Roman"/>
        <family val="1"/>
        <charset val="204"/>
      </rPr>
      <t xml:space="preserve"> фотометрическим методом</t>
    </r>
  </si>
  <si>
    <t>11.3.043</t>
  </si>
  <si>
    <r>
      <t xml:space="preserve">Определение </t>
    </r>
    <r>
      <rPr>
        <b/>
        <sz val="14"/>
        <rFont val="Times New Roman"/>
        <family val="1"/>
        <charset val="204"/>
      </rPr>
      <t>фторид-иона</t>
    </r>
    <r>
      <rPr>
        <sz val="14"/>
        <rFont val="Times New Roman"/>
        <family val="1"/>
        <charset val="204"/>
      </rPr>
      <t xml:space="preserve"> в водной вытяжке из товаров непродовольственного назначения потенциометрическим методом</t>
    </r>
  </si>
  <si>
    <t>11.3.044</t>
  </si>
  <si>
    <r>
      <t xml:space="preserve">Определение массовой доли </t>
    </r>
    <r>
      <rPr>
        <b/>
        <sz val="14"/>
        <rFont val="Times New Roman"/>
        <family val="1"/>
        <charset val="204"/>
      </rPr>
      <t>свободной едкой щелочи</t>
    </r>
    <r>
      <rPr>
        <sz val="14"/>
        <rFont val="Times New Roman"/>
        <family val="1"/>
        <charset val="204"/>
      </rPr>
      <t xml:space="preserve"> в мыле титриметрическим методом</t>
    </r>
  </si>
  <si>
    <t>11.3.045</t>
  </si>
  <si>
    <r>
      <t xml:space="preserve">Определение массовой доли </t>
    </r>
    <r>
      <rPr>
        <b/>
        <sz val="14"/>
        <rFont val="Times New Roman"/>
        <family val="1"/>
        <charset val="204"/>
      </rPr>
      <t>свободной углекислой соды</t>
    </r>
    <r>
      <rPr>
        <sz val="14"/>
        <rFont val="Times New Roman"/>
        <family val="1"/>
        <charset val="204"/>
      </rPr>
      <t xml:space="preserve"> в мыле титриметрическим методом</t>
    </r>
  </si>
  <si>
    <t>11.3.046</t>
  </si>
  <si>
    <r>
      <t xml:space="preserve">Определение </t>
    </r>
    <r>
      <rPr>
        <b/>
        <sz val="14"/>
        <rFont val="Times New Roman"/>
        <family val="1"/>
        <charset val="204"/>
      </rPr>
      <t>стойкости защитно-декоративного покрытия, устойчивости красителя</t>
    </r>
    <r>
      <rPr>
        <sz val="14"/>
        <rFont val="Times New Roman"/>
        <family val="1"/>
        <charset val="204"/>
      </rPr>
      <t xml:space="preserve"> в товарах непродовольственного назначения визуальным методом</t>
    </r>
  </si>
  <si>
    <t>11.3.047</t>
  </si>
  <si>
    <r>
      <t xml:space="preserve">Определение </t>
    </r>
    <r>
      <rPr>
        <b/>
        <sz val="14"/>
        <rFont val="Times New Roman"/>
        <family val="1"/>
        <charset val="204"/>
      </rPr>
      <t xml:space="preserve">изменения цвета и прозрачности </t>
    </r>
    <r>
      <rPr>
        <sz val="14"/>
        <rFont val="Times New Roman"/>
        <family val="1"/>
        <charset val="204"/>
      </rPr>
      <t xml:space="preserve">посуды и изделий хозяйственного назначения из пластмасс </t>
    </r>
  </si>
  <si>
    <t>11.3.048</t>
  </si>
  <si>
    <r>
      <t xml:space="preserve">Определение </t>
    </r>
    <r>
      <rPr>
        <b/>
        <sz val="14"/>
        <rFont val="Times New Roman"/>
        <family val="1"/>
        <charset val="204"/>
      </rPr>
      <t>химической стойкости</t>
    </r>
    <r>
      <rPr>
        <sz val="14"/>
        <rFont val="Times New Roman"/>
        <family val="1"/>
        <charset val="204"/>
      </rPr>
      <t xml:space="preserve"> посуды и изделий хозяйственного назначения из пластмасс к растворам кислот и щелочей </t>
    </r>
  </si>
  <si>
    <t>11.3.049</t>
  </si>
  <si>
    <r>
      <t xml:space="preserve">Определение </t>
    </r>
    <r>
      <rPr>
        <b/>
        <sz val="14"/>
        <rFont val="Times New Roman"/>
        <family val="1"/>
        <charset val="204"/>
      </rPr>
      <t>миграции красителя</t>
    </r>
    <r>
      <rPr>
        <sz val="14"/>
        <rFont val="Times New Roman"/>
        <family val="1"/>
        <charset val="204"/>
      </rPr>
      <t xml:space="preserve"> из посуды и изделий хозяйственного назначения из пластмасс</t>
    </r>
  </si>
  <si>
    <t>11.3.050</t>
  </si>
  <si>
    <r>
      <t xml:space="preserve">Определение </t>
    </r>
    <r>
      <rPr>
        <b/>
        <sz val="14"/>
        <rFont val="Times New Roman"/>
        <family val="1"/>
        <charset val="204"/>
      </rPr>
      <t>стойкости к горячей воде</t>
    </r>
    <r>
      <rPr>
        <sz val="14"/>
        <rFont val="Times New Roman"/>
        <family val="1"/>
        <charset val="204"/>
      </rPr>
      <t xml:space="preserve"> посуды и изделий хозяйственного назначения из пластмасс</t>
    </r>
  </si>
  <si>
    <t>11.3.051</t>
  </si>
  <si>
    <r>
      <t xml:space="preserve">Определение </t>
    </r>
    <r>
      <rPr>
        <b/>
        <sz val="14"/>
        <rFont val="Times New Roman"/>
        <family val="1"/>
        <charset val="204"/>
      </rPr>
      <t xml:space="preserve">свободной и связанной щелочи </t>
    </r>
    <r>
      <rPr>
        <sz val="14"/>
        <rFont val="Times New Roman"/>
        <family val="1"/>
        <charset val="204"/>
      </rPr>
      <t>в косметических изделиях титриметрическим методом</t>
    </r>
  </si>
  <si>
    <t>11.3.052</t>
  </si>
  <si>
    <r>
      <t xml:space="preserve">Определение  </t>
    </r>
    <r>
      <rPr>
        <b/>
        <sz val="14"/>
        <rFont val="Times New Roman"/>
        <family val="1"/>
        <charset val="204"/>
      </rPr>
      <t>щелочных компонентов</t>
    </r>
    <r>
      <rPr>
        <sz val="14"/>
        <rFont val="Times New Roman"/>
        <family val="1"/>
        <charset val="204"/>
      </rPr>
      <t xml:space="preserve"> в водной вытяжке из бытовой химии титриметрическим методом</t>
    </r>
  </si>
  <si>
    <t>11.3.053</t>
  </si>
  <si>
    <r>
      <t xml:space="preserve">Определение </t>
    </r>
    <r>
      <rPr>
        <b/>
        <sz val="14"/>
        <rFont val="Times New Roman"/>
        <family val="1"/>
        <charset val="204"/>
      </rPr>
      <t>массовой доли фосфорнокислых солей</t>
    </r>
    <r>
      <rPr>
        <sz val="14"/>
        <rFont val="Times New Roman"/>
        <family val="1"/>
        <charset val="204"/>
      </rPr>
      <t xml:space="preserve"> в средствах для стирки фотометрическим методом</t>
    </r>
  </si>
  <si>
    <t>11.3.054</t>
  </si>
  <si>
    <r>
      <t xml:space="preserve">Определение  </t>
    </r>
    <r>
      <rPr>
        <b/>
        <sz val="14"/>
        <rFont val="Times New Roman"/>
        <family val="1"/>
        <charset val="204"/>
      </rPr>
      <t>фосфорсодержащих соединений</t>
    </r>
    <r>
      <rPr>
        <sz val="14"/>
        <rFont val="Times New Roman"/>
        <family val="1"/>
        <charset val="204"/>
      </rPr>
      <t xml:space="preserve"> в водной вытяжке из бытовой химии фотометрическим методом</t>
    </r>
  </si>
  <si>
    <t>11.3.055</t>
  </si>
  <si>
    <r>
      <t xml:space="preserve">Определение </t>
    </r>
    <r>
      <rPr>
        <b/>
        <sz val="14"/>
        <rFont val="Times New Roman"/>
        <family val="1"/>
        <charset val="204"/>
      </rPr>
      <t>воды и летучих веществ или сухого вещества</t>
    </r>
    <r>
      <rPr>
        <sz val="14"/>
        <rFont val="Times New Roman"/>
        <family val="1"/>
        <charset val="204"/>
      </rPr>
      <t xml:space="preserve"> в косметических изделиях гравиметрическим методом</t>
    </r>
  </si>
  <si>
    <t>11.3.056</t>
  </si>
  <si>
    <r>
      <t xml:space="preserve">Определение </t>
    </r>
    <r>
      <rPr>
        <b/>
        <sz val="14"/>
        <rFont val="Times New Roman"/>
        <family val="1"/>
        <charset val="204"/>
      </rPr>
      <t>альтакса</t>
    </r>
    <r>
      <rPr>
        <sz val="14"/>
        <rFont val="Times New Roman"/>
        <family val="1"/>
        <charset val="204"/>
      </rPr>
      <t xml:space="preserve"> в водных вытяжках из материалов различного состава методом тонкослойной хроматографии</t>
    </r>
  </si>
  <si>
    <t>11.3.057</t>
  </si>
  <si>
    <r>
      <t xml:space="preserve">Определение </t>
    </r>
    <r>
      <rPr>
        <b/>
        <sz val="14"/>
        <rFont val="Times New Roman"/>
        <family val="1"/>
        <charset val="204"/>
      </rPr>
      <t>каптакса</t>
    </r>
    <r>
      <rPr>
        <sz val="14"/>
        <rFont val="Times New Roman"/>
        <family val="1"/>
        <charset val="204"/>
      </rPr>
      <t xml:space="preserve"> в водных вытяжках из материалов различного состава методом тонкослойной хроматографии</t>
    </r>
  </si>
  <si>
    <t>11.3.058</t>
  </si>
  <si>
    <r>
      <t xml:space="preserve">Определение </t>
    </r>
    <r>
      <rPr>
        <b/>
        <sz val="14"/>
        <rFont val="Times New Roman"/>
        <family val="1"/>
        <charset val="204"/>
      </rPr>
      <t xml:space="preserve">тиурама Д </t>
    </r>
    <r>
      <rPr>
        <sz val="14"/>
        <rFont val="Times New Roman"/>
        <family val="1"/>
        <charset val="204"/>
      </rPr>
      <t>в водных вытяжках из материалов различного состава методом тонкослойной хроматографии</t>
    </r>
  </si>
  <si>
    <t>11.3.059</t>
  </si>
  <si>
    <r>
      <t xml:space="preserve">Определение </t>
    </r>
    <r>
      <rPr>
        <b/>
        <sz val="14"/>
        <rFont val="Times New Roman"/>
        <family val="1"/>
        <charset val="204"/>
      </rPr>
      <t>тиурама Е</t>
    </r>
    <r>
      <rPr>
        <sz val="14"/>
        <rFont val="Times New Roman"/>
        <family val="1"/>
        <charset val="204"/>
      </rPr>
      <t xml:space="preserve"> в водных вытяжках из материалов различного состава методом тонкослойной хроматографии</t>
    </r>
  </si>
  <si>
    <t>11.3.060</t>
  </si>
  <si>
    <r>
      <t xml:space="preserve">Определение </t>
    </r>
    <r>
      <rPr>
        <b/>
        <sz val="14"/>
        <rFont val="Times New Roman"/>
        <family val="1"/>
        <charset val="204"/>
      </rPr>
      <t>мышьяка</t>
    </r>
    <r>
      <rPr>
        <sz val="14"/>
        <rFont val="Times New Roman"/>
        <family val="1"/>
        <charset val="204"/>
      </rPr>
      <t xml:space="preserve"> в парфюмерно-косметической продукции спектрофотометрическим методом</t>
    </r>
  </si>
  <si>
    <t>11.3.061</t>
  </si>
  <si>
    <r>
      <t xml:space="preserve">Определение </t>
    </r>
    <r>
      <rPr>
        <b/>
        <sz val="14"/>
        <rFont val="Times New Roman"/>
        <family val="1"/>
        <charset val="204"/>
      </rPr>
      <t>ртути</t>
    </r>
    <r>
      <rPr>
        <sz val="14"/>
        <rFont val="Times New Roman"/>
        <family val="1"/>
        <charset val="204"/>
      </rPr>
      <t xml:space="preserve"> в парфюмерно-косметической продукции спектрофотометрическим методом</t>
    </r>
  </si>
  <si>
    <t>11.3.062</t>
  </si>
  <si>
    <t>Определение содержания свинца методом атомной спектрометрии с ЭТА в ПКП</t>
  </si>
  <si>
    <t>11.4. Определение механических и биологических показателей в товарах непродовольственного назначения</t>
  </si>
  <si>
    <r>
      <t xml:space="preserve">Определение </t>
    </r>
    <r>
      <rPr>
        <b/>
        <sz val="14"/>
        <rFont val="Times New Roman"/>
        <family val="1"/>
        <charset val="204"/>
      </rPr>
      <t>воздухопроницаемости</t>
    </r>
    <r>
      <rPr>
        <sz val="14"/>
        <rFont val="Times New Roman"/>
        <family val="1"/>
        <charset val="204"/>
      </rPr>
      <t xml:space="preserve"> в материалах текстильных и изделиях из них</t>
    </r>
  </si>
  <si>
    <r>
      <t xml:space="preserve">Определение </t>
    </r>
    <r>
      <rPr>
        <b/>
        <sz val="14"/>
        <rFont val="Times New Roman"/>
        <family val="1"/>
        <charset val="204"/>
      </rPr>
      <t>устойчивости окраски</t>
    </r>
    <r>
      <rPr>
        <sz val="14"/>
        <rFont val="Times New Roman"/>
        <family val="1"/>
        <charset val="204"/>
      </rPr>
      <t xml:space="preserve"> текстильных материалов </t>
    </r>
    <r>
      <rPr>
        <b/>
        <sz val="14"/>
        <rFont val="Times New Roman"/>
        <family val="1"/>
        <charset val="204"/>
      </rPr>
      <t>к сухому и мокрому трению</t>
    </r>
  </si>
  <si>
    <r>
      <t xml:space="preserve">Определение </t>
    </r>
    <r>
      <rPr>
        <b/>
        <sz val="14"/>
        <rFont val="Times New Roman"/>
        <family val="1"/>
        <charset val="204"/>
      </rPr>
      <t>устойчивости окраски</t>
    </r>
    <r>
      <rPr>
        <sz val="14"/>
        <rFont val="Times New Roman"/>
        <family val="1"/>
        <charset val="204"/>
      </rPr>
      <t xml:space="preserve"> текстильных материалов </t>
    </r>
    <r>
      <rPr>
        <b/>
        <sz val="14"/>
        <rFont val="Times New Roman"/>
        <family val="1"/>
        <charset val="204"/>
      </rPr>
      <t>к поту</t>
    </r>
  </si>
  <si>
    <r>
      <t xml:space="preserve">Определение </t>
    </r>
    <r>
      <rPr>
        <b/>
        <sz val="14"/>
        <rFont val="Times New Roman"/>
        <family val="1"/>
        <charset val="204"/>
      </rPr>
      <t>гигроскопичности</t>
    </r>
    <r>
      <rPr>
        <sz val="14"/>
        <rFont val="Times New Roman"/>
        <family val="1"/>
        <charset val="204"/>
      </rPr>
      <t xml:space="preserve"> в товарах непродовольственного назначения</t>
    </r>
  </si>
  <si>
    <t>Определение линейных размеров (ширины) в тканях хлопчатобумажных, смешанных и из пряжи химических волокон</t>
  </si>
  <si>
    <t>11.4.014</t>
  </si>
  <si>
    <t>Определение массы полупары обуви</t>
  </si>
  <si>
    <t>11.4.015</t>
  </si>
  <si>
    <r>
      <t xml:space="preserve">Определение </t>
    </r>
    <r>
      <rPr>
        <b/>
        <sz val="14"/>
        <rFont val="Times New Roman"/>
        <family val="1"/>
        <charset val="204"/>
      </rPr>
      <t>нитратов</t>
    </r>
    <r>
      <rPr>
        <sz val="14"/>
        <rFont val="Times New Roman"/>
        <family val="1"/>
        <charset val="204"/>
      </rPr>
      <t xml:space="preserve"> в минеральной воде питьевой, лечебно-столовой и природно-столовой колориметрическим методом</t>
    </r>
  </si>
  <si>
    <r>
      <t xml:space="preserve">Определение </t>
    </r>
    <r>
      <rPr>
        <b/>
        <sz val="14"/>
        <rFont val="Times New Roman"/>
        <family val="1"/>
        <charset val="204"/>
      </rPr>
      <t>нитрит-ионов</t>
    </r>
    <r>
      <rPr>
        <sz val="14"/>
        <rFont val="Times New Roman"/>
        <family val="1"/>
        <charset val="204"/>
      </rPr>
      <t xml:space="preserve"> в минеральной воде питьевой, лечебно-столовой и природно-столовой фотоколориметрическим методом</t>
    </r>
  </si>
  <si>
    <t>8.8.016</t>
  </si>
  <si>
    <t>8.6.011</t>
  </si>
  <si>
    <t>8.6.012</t>
  </si>
  <si>
    <t>8.7.008</t>
  </si>
  <si>
    <t>Перекисное число в мясе титриметрическим методом</t>
  </si>
  <si>
    <t>8.1.6.037</t>
  </si>
  <si>
    <t>8.9.027</t>
  </si>
  <si>
    <t>8.3.026</t>
  </si>
  <si>
    <t>Определение содержания кальция в кормах комбикормах титриметрическим методом</t>
  </si>
  <si>
    <t>Определение редуцирующих веществ в мелассе</t>
  </si>
  <si>
    <t>Определение растворимости мелассы визуальным методом</t>
  </si>
  <si>
    <t>Определение  толщины тестовой оболочки в пельменях</t>
  </si>
  <si>
    <t>Определение цитрат-ионов и лимонной кислоты потенциометрическим методом в БАД</t>
  </si>
  <si>
    <t>Обнаружение растительных масел и жиров на растительной основе методом газожидкостной хроматографии с масс-селективным детектированием</t>
  </si>
  <si>
    <t>Определение редуцирующих веществ в кондитерских изделиях
титриметрический метод</t>
  </si>
  <si>
    <t>Исследование по определению видовой принадлежности рыб семейства лососевых: горбуши, кеты, нерки</t>
  </si>
  <si>
    <t>11.3.063</t>
  </si>
  <si>
    <r>
      <t xml:space="preserve">Санитарно-гигенические исследования </t>
    </r>
    <r>
      <rPr>
        <b/>
        <sz val="14"/>
        <rFont val="Times New Roman"/>
        <family val="1"/>
        <charset val="204"/>
      </rPr>
      <t>пробы питьевой воды</t>
    </r>
    <r>
      <rPr>
        <sz val="14"/>
        <rFont val="Times New Roman"/>
        <family val="1"/>
        <charset val="204"/>
      </rPr>
      <t xml:space="preserve"> (запах, привкус, цветность, мутность, водородный показатель (рН), железо, жесткость общая, окисляемость перманганатная, сухой остаток (общая минерализация), нефтепродукты, фенолы общие и летучие, АПАВ, аммиак, алюминий, бериллий, барий, бор, кальций, калий, кадмий, литий, молибден, мышьяк, магний,  марганец, медь, натрий, никель, ртуть, свинец, селен, стронций, хром, цианиды, цинк, нитриты, нитраты, хлориды, сульфаты, фториды, фосфаты, хлорорганические пестициды, 2,4-Д)</t>
    </r>
    <r>
      <rPr>
        <i/>
        <sz val="14"/>
        <rFont val="Times New Roman"/>
        <family val="1"/>
        <charset val="204"/>
      </rPr>
      <t xml:space="preserve"> </t>
    </r>
    <r>
      <rPr>
        <sz val="14"/>
        <rFont val="Times New Roman"/>
        <family val="1"/>
        <charset val="204"/>
      </rPr>
      <t xml:space="preserve">                                                                     </t>
    </r>
  </si>
  <si>
    <t>7.2 Вода бассейнов и аквапарков</t>
  </si>
  <si>
    <t xml:space="preserve">7.4. Вода для гемодиализа </t>
  </si>
  <si>
    <r>
      <t xml:space="preserve">Определение </t>
    </r>
    <r>
      <rPr>
        <b/>
        <sz val="14"/>
        <rFont val="Times New Roman"/>
        <family val="1"/>
        <charset val="204"/>
      </rPr>
      <t>витамина С</t>
    </r>
    <r>
      <rPr>
        <sz val="14"/>
        <rFont val="Times New Roman"/>
        <family val="1"/>
        <charset val="204"/>
      </rPr>
      <t xml:space="preserve"> (аскорбиновой кислоты) в соковой продукции методом ВЭЖХ</t>
    </r>
  </si>
  <si>
    <t>Определение содержания пролина фотометрическим методом в соковой продукции</t>
  </si>
  <si>
    <r>
      <t xml:space="preserve">Определение содержания </t>
    </r>
    <r>
      <rPr>
        <b/>
        <sz val="14"/>
        <rFont val="Times New Roman"/>
        <family val="1"/>
        <charset val="204"/>
      </rPr>
      <t>взвешенных</t>
    </r>
    <r>
      <rPr>
        <sz val="14"/>
        <rFont val="Times New Roman"/>
        <family val="1"/>
        <charset val="204"/>
      </rPr>
      <t xml:space="preserve">  </t>
    </r>
    <r>
      <rPr>
        <b/>
        <sz val="14"/>
        <rFont val="Times New Roman"/>
        <family val="1"/>
        <charset val="204"/>
      </rPr>
      <t>веществ</t>
    </r>
    <r>
      <rPr>
        <sz val="14"/>
        <rFont val="Times New Roman"/>
        <family val="1"/>
        <charset val="204"/>
      </rPr>
      <t xml:space="preserve"> (пыли, сажи) в воздухе гравиметрическим методом (1 точка  измерения)</t>
    </r>
  </si>
  <si>
    <r>
      <t xml:space="preserve">Определение содержания </t>
    </r>
    <r>
      <rPr>
        <b/>
        <sz val="14"/>
        <rFont val="Times New Roman"/>
        <family val="1"/>
        <charset val="204"/>
      </rPr>
      <t>диоксида азота</t>
    </r>
    <r>
      <rPr>
        <sz val="14"/>
        <rFont val="Times New Roman"/>
        <family val="1"/>
        <charset val="204"/>
      </rPr>
      <t xml:space="preserve"> в воздухе и сварочном аэрозоле фотометрическим методом (1 точка  измерения)</t>
    </r>
  </si>
  <si>
    <r>
      <t xml:space="preserve">Определение содержания </t>
    </r>
    <r>
      <rPr>
        <b/>
        <sz val="14"/>
        <rFont val="Times New Roman"/>
        <family val="1"/>
        <charset val="204"/>
      </rPr>
      <t>марганца</t>
    </r>
    <r>
      <rPr>
        <sz val="14"/>
        <rFont val="Times New Roman"/>
        <family val="1"/>
        <charset val="204"/>
      </rPr>
      <t xml:space="preserve"> в воздухе фотометрическим методом (1 точка  измерения)</t>
    </r>
  </si>
  <si>
    <r>
      <t xml:space="preserve">Определение содержания </t>
    </r>
    <r>
      <rPr>
        <b/>
        <sz val="14"/>
        <rFont val="Times New Roman"/>
        <family val="1"/>
        <charset val="204"/>
      </rPr>
      <t>марганца</t>
    </r>
    <r>
      <rPr>
        <sz val="14"/>
        <rFont val="Times New Roman"/>
        <family val="1"/>
        <charset val="204"/>
      </rPr>
      <t xml:space="preserve"> в сварочном аэрозоле в воздухе фотометрическим методом  (1 точка  измерения)</t>
    </r>
  </si>
  <si>
    <r>
      <t xml:space="preserve">Определение содержания </t>
    </r>
    <r>
      <rPr>
        <b/>
        <sz val="14"/>
        <rFont val="Times New Roman"/>
        <family val="1"/>
        <charset val="204"/>
      </rPr>
      <t>меди</t>
    </r>
    <r>
      <rPr>
        <sz val="14"/>
        <rFont val="Times New Roman"/>
        <family val="1"/>
        <charset val="204"/>
      </rPr>
      <t xml:space="preserve"> в воздухе фотометрическим методом (1 точка  измерения)</t>
    </r>
  </si>
  <si>
    <r>
      <t xml:space="preserve">Определение содержания </t>
    </r>
    <r>
      <rPr>
        <b/>
        <sz val="14"/>
        <rFont val="Times New Roman"/>
        <family val="1"/>
        <charset val="204"/>
      </rPr>
      <t>озона</t>
    </r>
    <r>
      <rPr>
        <sz val="14"/>
        <rFont val="Times New Roman"/>
        <family val="1"/>
        <charset val="204"/>
      </rPr>
      <t xml:space="preserve"> в воздухе фотометрическим методом (1 точка  измерения)</t>
    </r>
  </si>
  <si>
    <r>
      <t xml:space="preserve">Определение </t>
    </r>
    <r>
      <rPr>
        <b/>
        <sz val="14"/>
        <rFont val="Times New Roman"/>
        <family val="1"/>
        <charset val="204"/>
      </rPr>
      <t>загрязняющих веществ</t>
    </r>
    <r>
      <rPr>
        <sz val="14"/>
        <rFont val="Times New Roman"/>
        <family val="1"/>
        <charset val="204"/>
      </rPr>
      <t xml:space="preserve"> в промышленных выбросах с помощью индикаторных трубок (1 исследование)</t>
    </r>
  </si>
  <si>
    <r>
      <t xml:space="preserve">Определение </t>
    </r>
    <r>
      <rPr>
        <b/>
        <sz val="14"/>
        <rFont val="Times New Roman"/>
        <family val="1"/>
        <charset val="204"/>
      </rPr>
      <t>органического загрязняющего вещества</t>
    </r>
    <r>
      <rPr>
        <sz val="14"/>
        <rFont val="Times New Roman"/>
        <family val="1"/>
        <charset val="204"/>
      </rPr>
      <t xml:space="preserve"> в промышленных выбросах с помощью газового анализатора (1 исследование)</t>
    </r>
  </si>
  <si>
    <r>
      <t xml:space="preserve">Определение </t>
    </r>
    <r>
      <rPr>
        <b/>
        <sz val="14"/>
        <rFont val="Times New Roman"/>
        <family val="1"/>
        <charset val="204"/>
      </rPr>
      <t>неорганического загрязняющего вещества</t>
    </r>
    <r>
      <rPr>
        <sz val="14"/>
        <rFont val="Times New Roman"/>
        <family val="1"/>
        <charset val="204"/>
      </rPr>
      <t xml:space="preserve"> в промышленных выбросах с помощью газоанализатора (1 исследование)</t>
    </r>
  </si>
  <si>
    <r>
      <t xml:space="preserve">Измерение </t>
    </r>
    <r>
      <rPr>
        <b/>
        <sz val="14"/>
        <rFont val="Times New Roman"/>
        <family val="1"/>
        <charset val="204"/>
      </rPr>
      <t>параметров  газового  потока</t>
    </r>
    <r>
      <rPr>
        <sz val="14"/>
        <rFont val="Times New Roman"/>
        <family val="1"/>
        <charset val="204"/>
      </rPr>
      <t xml:space="preserve"> (аэродинамические измерения) (1 исследование)</t>
    </r>
  </si>
  <si>
    <t>Микробиологические исследования  пищевых продуктов на L. monocytogenes</t>
  </si>
  <si>
    <t>1.10.015</t>
  </si>
  <si>
    <t>1.10.016</t>
  </si>
  <si>
    <t>1.10.017</t>
  </si>
  <si>
    <t>1.10.018</t>
  </si>
  <si>
    <t>1.10.019</t>
  </si>
  <si>
    <t>1.10.020</t>
  </si>
  <si>
    <t>1.10.021</t>
  </si>
  <si>
    <t>2.     При  осуществлении срочных платных услуг, а также  платных услуг, оказываемых в ночное и сверхурочное время, применяется коэффициент увеличения цены в 2 раза, который указывается в договоре.</t>
  </si>
  <si>
    <t>Микробиологические исследования продуктов животного происхождения   на наличие остаточных количеств антибиотиков (бак. метод): пенициллин</t>
  </si>
  <si>
    <t>Микробиологические исследования продуктов животного происхождения   на наличие остаточных количеств антибиотиков (бак. метод): тетрациклин</t>
  </si>
  <si>
    <t>Микробиологические исследования продуктов животного происхождения   на наличие остаточных количеств антибиотиков (бак. метод): стрептомицин</t>
  </si>
  <si>
    <t>Микробиологические исследования продуктов животного происхождения   на наличие остаточных количеств антибиотиков (бак. метод): бацитрацин</t>
  </si>
  <si>
    <t>Микробиологическое исследование пищевых продуктов на бактерии рода Shigella ( с положительным результатом)</t>
  </si>
  <si>
    <t>Микробиологическое исследование пищевых продуктов на бактерии рода Shigella ( с отрицательным  результатом)</t>
  </si>
  <si>
    <t>Микробиологическое исследование пищевых продуктов на Cl. Perfingers</t>
  </si>
  <si>
    <t>Микробиологические исследования салатов без заправки с добавлением яиц</t>
  </si>
  <si>
    <t>Микробиологические исследования салатов с заправками с добавлением яиц</t>
  </si>
  <si>
    <t>Микробиологические исследования блюд без морепродуктов</t>
  </si>
  <si>
    <t>Микробиологические исследования консервов плодоовощной продукции</t>
  </si>
  <si>
    <t>7.5 Дистилированная вода</t>
  </si>
  <si>
    <t>1.1.022</t>
  </si>
  <si>
    <t>1.1.023</t>
  </si>
  <si>
    <t>1.1.024</t>
  </si>
  <si>
    <t>2.012</t>
  </si>
  <si>
    <t>2.017</t>
  </si>
  <si>
    <t>2.018</t>
  </si>
  <si>
    <t>2.021</t>
  </si>
  <si>
    <t>2.022</t>
  </si>
  <si>
    <t>2.023</t>
  </si>
  <si>
    <t>2.027</t>
  </si>
  <si>
    <t>2.037</t>
  </si>
  <si>
    <t>3.001</t>
  </si>
  <si>
    <t>3.003</t>
  </si>
  <si>
    <t>3.004</t>
  </si>
  <si>
    <t>3.008</t>
  </si>
  <si>
    <t>3.009</t>
  </si>
  <si>
    <t>3.016</t>
  </si>
  <si>
    <t>3.034</t>
  </si>
  <si>
    <t>3.035</t>
  </si>
  <si>
    <t>3.037</t>
  </si>
  <si>
    <t>3.039</t>
  </si>
  <si>
    <t>3.041</t>
  </si>
  <si>
    <t>3.042</t>
  </si>
  <si>
    <t>3.043</t>
  </si>
  <si>
    <t>3.044</t>
  </si>
  <si>
    <t>3.045</t>
  </si>
  <si>
    <t>3.046</t>
  </si>
  <si>
    <t>3.047</t>
  </si>
  <si>
    <t>3.048</t>
  </si>
  <si>
    <t>3.049</t>
  </si>
  <si>
    <t>3.050</t>
  </si>
  <si>
    <t>3.051</t>
  </si>
  <si>
    <t>3.052</t>
  </si>
  <si>
    <t>3.053</t>
  </si>
  <si>
    <t>3.054</t>
  </si>
  <si>
    <t>3.055</t>
  </si>
  <si>
    <t>3.056</t>
  </si>
  <si>
    <t>7.1.063</t>
  </si>
  <si>
    <t>7.1.064</t>
  </si>
  <si>
    <t>7.1.065</t>
  </si>
  <si>
    <t>7.6 Песок и почва</t>
  </si>
  <si>
    <t>7.7 Дезинфицирующие средства</t>
  </si>
  <si>
    <t>8.14 Минеральная вода на соответствие иной нормативной документации</t>
  </si>
  <si>
    <t>Микробиологические исследования пищевых продуктов на патогенные микрорганизмы, в том числе, сальмонеллы ( с отрицательным результатом)</t>
  </si>
  <si>
    <t>Микробиологические исследования пищевых продуктов на патогенные микроорганизмы, в том числе, сальмонеллы ( с проведением идентификации)</t>
  </si>
  <si>
    <t>Микробиологическое исследование пищевых продуктов на Cl. botulinum</t>
  </si>
  <si>
    <t>Микробиологические исследования воды искусственно минерализованной</t>
  </si>
  <si>
    <t>13.004</t>
  </si>
  <si>
    <t>16. Санитарно-эпидемиологические экспертизы, обследования, исследования, испытания, токсикологические, гигиенические и другие виды оценок</t>
  </si>
  <si>
    <t>16.001</t>
  </si>
  <si>
    <t>16.002</t>
  </si>
  <si>
    <t>16.003</t>
  </si>
  <si>
    <t>16.004</t>
  </si>
  <si>
    <t>16.005</t>
  </si>
  <si>
    <t>16.006</t>
  </si>
  <si>
    <t>16.007</t>
  </si>
  <si>
    <t>17.001</t>
  </si>
  <si>
    <t>17.002</t>
  </si>
  <si>
    <t>17.003</t>
  </si>
  <si>
    <t>17.004</t>
  </si>
  <si>
    <t>17.005</t>
  </si>
  <si>
    <t>17.006</t>
  </si>
  <si>
    <t>17. Окзание консультационных услуг по вопросам санитарно-эпидемиологического благополучия населения, защиты прав потребителей, соблюдения правил продажи отдельных видов товаров, выполнения работ, оказания услуг</t>
  </si>
  <si>
    <t>18. Проведение работ по оценке риска для здоровья населения от воздействия факторов среды обитания человека</t>
  </si>
  <si>
    <t>Цена за единицу (без НДС), руб.</t>
  </si>
  <si>
    <r>
      <t xml:space="preserve">Определение </t>
    </r>
    <r>
      <rPr>
        <b/>
        <sz val="14"/>
        <rFont val="Times New Roman"/>
        <family val="1"/>
        <charset val="204"/>
      </rPr>
      <t>остатка после выпаривания</t>
    </r>
    <r>
      <rPr>
        <sz val="14"/>
        <rFont val="Times New Roman"/>
        <family val="1"/>
        <charset val="204"/>
      </rPr>
      <t xml:space="preserve"> в дистиллированной воде </t>
    </r>
  </si>
  <si>
    <r>
      <t xml:space="preserve">Определение  </t>
    </r>
    <r>
      <rPr>
        <b/>
        <sz val="14"/>
        <rFont val="Times New Roman"/>
        <family val="1"/>
        <charset val="204"/>
      </rPr>
      <t xml:space="preserve">аммиака и аммонийных солей </t>
    </r>
    <r>
      <rPr>
        <sz val="14"/>
        <rFont val="Times New Roman"/>
        <family val="1"/>
        <charset val="204"/>
      </rPr>
      <t>в дистиллированной воде визуальным методом</t>
    </r>
  </si>
  <si>
    <r>
      <t xml:space="preserve">Определение </t>
    </r>
    <r>
      <rPr>
        <b/>
        <sz val="14"/>
        <rFont val="Times New Roman"/>
        <family val="1"/>
        <charset val="204"/>
      </rPr>
      <t>нитратов</t>
    </r>
    <r>
      <rPr>
        <sz val="14"/>
        <rFont val="Times New Roman"/>
        <family val="1"/>
        <charset val="204"/>
      </rPr>
      <t xml:space="preserve"> в дистиллированной воде визуальным методом</t>
    </r>
  </si>
  <si>
    <r>
      <t xml:space="preserve">Определение </t>
    </r>
    <r>
      <rPr>
        <b/>
        <sz val="14"/>
        <rFont val="Times New Roman"/>
        <family val="1"/>
        <charset val="204"/>
      </rPr>
      <t>сульфатов</t>
    </r>
    <r>
      <rPr>
        <sz val="14"/>
        <rFont val="Times New Roman"/>
        <family val="1"/>
        <charset val="204"/>
      </rPr>
      <t xml:space="preserve"> в дистиллированной воде визуальным методом</t>
    </r>
  </si>
  <si>
    <r>
      <t xml:space="preserve">Определение </t>
    </r>
    <r>
      <rPr>
        <b/>
        <sz val="14"/>
        <rFont val="Times New Roman"/>
        <family val="1"/>
        <charset val="204"/>
      </rPr>
      <t>хлоридов</t>
    </r>
    <r>
      <rPr>
        <sz val="14"/>
        <rFont val="Times New Roman"/>
        <family val="1"/>
        <charset val="204"/>
      </rPr>
      <t xml:space="preserve"> в дистиллированной воде визуальным методом</t>
    </r>
  </si>
  <si>
    <r>
      <t xml:space="preserve">Определение </t>
    </r>
    <r>
      <rPr>
        <b/>
        <sz val="14"/>
        <rFont val="Times New Roman"/>
        <family val="1"/>
        <charset val="204"/>
      </rPr>
      <t>алюминия</t>
    </r>
    <r>
      <rPr>
        <sz val="14"/>
        <rFont val="Times New Roman"/>
        <family val="1"/>
        <charset val="204"/>
      </rPr>
      <t xml:space="preserve"> в дистиллированной воде визуальным методом</t>
    </r>
  </si>
  <si>
    <r>
      <t xml:space="preserve">Определение </t>
    </r>
    <r>
      <rPr>
        <b/>
        <sz val="14"/>
        <rFont val="Times New Roman"/>
        <family val="1"/>
        <charset val="204"/>
      </rPr>
      <t>железа</t>
    </r>
    <r>
      <rPr>
        <sz val="14"/>
        <rFont val="Times New Roman"/>
        <family val="1"/>
        <charset val="204"/>
      </rPr>
      <t xml:space="preserve"> в дистиллированной воде визуальным методом</t>
    </r>
  </si>
  <si>
    <r>
      <t xml:space="preserve">Определение </t>
    </r>
    <r>
      <rPr>
        <b/>
        <sz val="14"/>
        <rFont val="Times New Roman"/>
        <family val="1"/>
        <charset val="204"/>
      </rPr>
      <t>кальция</t>
    </r>
    <r>
      <rPr>
        <sz val="14"/>
        <rFont val="Times New Roman"/>
        <family val="1"/>
        <charset val="204"/>
      </rPr>
      <t xml:space="preserve"> в дистиллированной воде визуальным методом</t>
    </r>
  </si>
  <si>
    <r>
      <t xml:space="preserve">Определение </t>
    </r>
    <r>
      <rPr>
        <b/>
        <sz val="14"/>
        <rFont val="Times New Roman"/>
        <family val="1"/>
        <charset val="204"/>
      </rPr>
      <t>меди</t>
    </r>
    <r>
      <rPr>
        <sz val="14"/>
        <rFont val="Times New Roman"/>
        <family val="1"/>
        <charset val="204"/>
      </rPr>
      <t xml:space="preserve"> в дистиллированной воде визуальным методом</t>
    </r>
  </si>
  <si>
    <r>
      <t xml:space="preserve">Определение </t>
    </r>
    <r>
      <rPr>
        <b/>
        <sz val="14"/>
        <rFont val="Times New Roman"/>
        <family val="1"/>
        <charset val="204"/>
      </rPr>
      <t>свинца</t>
    </r>
    <r>
      <rPr>
        <sz val="14"/>
        <rFont val="Times New Roman"/>
        <family val="1"/>
        <charset val="204"/>
      </rPr>
      <t xml:space="preserve"> в дистиллированной воде визуальным методом</t>
    </r>
  </si>
  <si>
    <r>
      <t xml:space="preserve">Определение </t>
    </r>
    <r>
      <rPr>
        <b/>
        <sz val="14"/>
        <rFont val="Times New Roman"/>
        <family val="1"/>
        <charset val="204"/>
      </rPr>
      <t>цинка</t>
    </r>
    <r>
      <rPr>
        <sz val="14"/>
        <rFont val="Times New Roman"/>
        <family val="1"/>
        <charset val="204"/>
      </rPr>
      <t xml:space="preserve"> в дистиллированной воде визуальным методом</t>
    </r>
  </si>
  <si>
    <r>
      <t xml:space="preserve">Определение </t>
    </r>
    <r>
      <rPr>
        <b/>
        <sz val="14"/>
        <rFont val="Times New Roman"/>
        <family val="1"/>
        <charset val="204"/>
      </rPr>
      <t>веществ, восстанавливающих марганцовокислый калий</t>
    </r>
    <r>
      <rPr>
        <sz val="14"/>
        <rFont val="Times New Roman"/>
        <family val="1"/>
        <charset val="204"/>
      </rPr>
      <t xml:space="preserve">  в дистиллированной воде</t>
    </r>
  </si>
  <si>
    <r>
      <t xml:space="preserve">Определение </t>
    </r>
    <r>
      <rPr>
        <b/>
        <sz val="14"/>
        <rFont val="Times New Roman"/>
        <family val="1"/>
        <charset val="204"/>
      </rPr>
      <t>рН</t>
    </r>
    <r>
      <rPr>
        <sz val="14"/>
        <rFont val="Times New Roman"/>
        <family val="1"/>
        <charset val="204"/>
      </rPr>
      <t xml:space="preserve"> в дистиллированной воде </t>
    </r>
  </si>
  <si>
    <t>Определение  сухого молочного остатка в молочных продуктах (кроме молочных продуктов содержащих сахар)</t>
  </si>
  <si>
    <t>Определение сухого молочного остатка в молочных продуктах содержащих сахар</t>
  </si>
  <si>
    <r>
      <t xml:space="preserve">Определение содержания </t>
    </r>
    <r>
      <rPr>
        <b/>
        <sz val="14"/>
        <rFont val="Times New Roman"/>
        <family val="1"/>
        <charset val="204"/>
      </rPr>
      <t>железа</t>
    </r>
    <r>
      <rPr>
        <sz val="14"/>
        <rFont val="Times New Roman"/>
        <family val="1"/>
        <charset val="204"/>
      </rPr>
      <t xml:space="preserve"> в воздухе методом атомной абсорбции (1 точка  измерения)</t>
    </r>
  </si>
  <si>
    <r>
      <t xml:space="preserve">Определение содержания </t>
    </r>
    <r>
      <rPr>
        <b/>
        <sz val="14"/>
        <rFont val="Times New Roman"/>
        <family val="1"/>
        <charset val="204"/>
      </rPr>
      <t>кадмия</t>
    </r>
    <r>
      <rPr>
        <sz val="14"/>
        <rFont val="Times New Roman"/>
        <family val="1"/>
        <charset val="204"/>
      </rPr>
      <t xml:space="preserve"> в воздухе методом атомной абсорбции  (1 точка  измерения)</t>
    </r>
  </si>
  <si>
    <r>
      <t xml:space="preserve">Определение содержания </t>
    </r>
    <r>
      <rPr>
        <b/>
        <sz val="14"/>
        <rFont val="Times New Roman"/>
        <family val="1"/>
        <charset val="204"/>
      </rPr>
      <t>марганца</t>
    </r>
    <r>
      <rPr>
        <sz val="14"/>
        <rFont val="Times New Roman"/>
        <family val="1"/>
        <charset val="204"/>
      </rPr>
      <t xml:space="preserve"> в воздухе методом атомной абсорбции  (1 точка  измерения)</t>
    </r>
  </si>
  <si>
    <r>
      <t xml:space="preserve">Определение содержания </t>
    </r>
    <r>
      <rPr>
        <b/>
        <sz val="14"/>
        <rFont val="Times New Roman"/>
        <family val="1"/>
        <charset val="204"/>
      </rPr>
      <t>меди</t>
    </r>
    <r>
      <rPr>
        <sz val="14"/>
        <rFont val="Times New Roman"/>
        <family val="1"/>
        <charset val="204"/>
      </rPr>
      <t xml:space="preserve"> в воздухе методом атомной абсорбции  (1 точка  измерения)</t>
    </r>
  </si>
  <si>
    <r>
      <t xml:space="preserve">Определение содержания </t>
    </r>
    <r>
      <rPr>
        <b/>
        <sz val="14"/>
        <rFont val="Times New Roman"/>
        <family val="1"/>
        <charset val="204"/>
      </rPr>
      <t>никеля</t>
    </r>
    <r>
      <rPr>
        <sz val="14"/>
        <rFont val="Times New Roman"/>
        <family val="1"/>
        <charset val="204"/>
      </rPr>
      <t xml:space="preserve"> в воздухе методом атомной абсорбции  (1 точка  измерения)</t>
    </r>
  </si>
  <si>
    <r>
      <t xml:space="preserve">Определение содержания </t>
    </r>
    <r>
      <rPr>
        <b/>
        <sz val="14"/>
        <rFont val="Times New Roman"/>
        <family val="1"/>
        <charset val="204"/>
      </rPr>
      <t>свинца</t>
    </r>
    <r>
      <rPr>
        <sz val="14"/>
        <rFont val="Times New Roman"/>
        <family val="1"/>
        <charset val="204"/>
      </rPr>
      <t xml:space="preserve"> в воздухе методом атомной абсорбции  (1 точка  измерения)</t>
    </r>
  </si>
  <si>
    <r>
      <t xml:space="preserve">Определение содержания </t>
    </r>
    <r>
      <rPr>
        <b/>
        <sz val="14"/>
        <rFont val="Times New Roman"/>
        <family val="1"/>
        <charset val="204"/>
      </rPr>
      <t>хрома</t>
    </r>
    <r>
      <rPr>
        <sz val="14"/>
        <rFont val="Times New Roman"/>
        <family val="1"/>
        <charset val="204"/>
      </rPr>
      <t xml:space="preserve"> в воздухе методом атомной абсорбции  (1 точка  измерения)</t>
    </r>
  </si>
  <si>
    <r>
      <t xml:space="preserve">Определение содержания </t>
    </r>
    <r>
      <rPr>
        <b/>
        <sz val="14"/>
        <rFont val="Times New Roman"/>
        <family val="1"/>
        <charset val="204"/>
      </rPr>
      <t>цинка</t>
    </r>
    <r>
      <rPr>
        <sz val="14"/>
        <rFont val="Times New Roman"/>
        <family val="1"/>
        <charset val="204"/>
      </rPr>
      <t xml:space="preserve"> в воздухе методом атомной абсорбции  (1 точка  измерения)</t>
    </r>
  </si>
  <si>
    <r>
      <t xml:space="preserve">Определение содержания </t>
    </r>
    <r>
      <rPr>
        <b/>
        <sz val="14"/>
        <rFont val="Times New Roman"/>
        <family val="1"/>
        <charset val="204"/>
      </rPr>
      <t xml:space="preserve"> ртути в воздухе методом "холодного пара" на АГП-01-2М </t>
    </r>
    <r>
      <rPr>
        <sz val="14"/>
        <rFont val="Times New Roman"/>
        <family val="1"/>
        <charset val="204"/>
      </rPr>
      <t>(1 точка  измерения)</t>
    </r>
  </si>
  <si>
    <r>
      <t xml:space="preserve">Определение содержания </t>
    </r>
    <r>
      <rPr>
        <b/>
        <sz val="14"/>
        <rFont val="Times New Roman"/>
        <family val="1"/>
        <charset val="204"/>
      </rPr>
      <t>акролеина</t>
    </r>
    <r>
      <rPr>
        <sz val="14"/>
        <rFont val="Times New Roman"/>
        <family val="1"/>
        <charset val="204"/>
      </rPr>
      <t xml:space="preserve"> в воздухе методом газовой хроматографии  (1 точка  измерения)</t>
    </r>
  </si>
  <si>
    <r>
      <t xml:space="preserve">Определение содержания </t>
    </r>
    <r>
      <rPr>
        <b/>
        <sz val="14"/>
        <rFont val="Times New Roman"/>
        <family val="1"/>
        <charset val="204"/>
      </rPr>
      <t>ацетальдегида</t>
    </r>
    <r>
      <rPr>
        <sz val="14"/>
        <rFont val="Times New Roman"/>
        <family val="1"/>
        <charset val="204"/>
      </rPr>
      <t xml:space="preserve"> в воздухе методом газовой хроматографии (1 точка  измерения)</t>
    </r>
  </si>
  <si>
    <r>
      <t xml:space="preserve">Определение содержания </t>
    </r>
    <r>
      <rPr>
        <b/>
        <sz val="14"/>
        <rFont val="Times New Roman"/>
        <family val="1"/>
        <charset val="204"/>
      </rPr>
      <t>ацетона</t>
    </r>
    <r>
      <rPr>
        <sz val="14"/>
        <rFont val="Times New Roman"/>
        <family val="1"/>
        <charset val="204"/>
      </rPr>
      <t xml:space="preserve"> в воздухе методом газовой хроматографии (1 точка  измерения)</t>
    </r>
  </si>
  <si>
    <r>
      <t xml:space="preserve">Определение содержания </t>
    </r>
    <r>
      <rPr>
        <b/>
        <sz val="14"/>
        <rFont val="Times New Roman"/>
        <family val="1"/>
        <charset val="204"/>
      </rPr>
      <t>бензола</t>
    </r>
    <r>
      <rPr>
        <sz val="14"/>
        <rFont val="Times New Roman"/>
        <family val="1"/>
        <charset val="204"/>
      </rPr>
      <t xml:space="preserve"> в воздухе методом газовой хроматографии (1 точка  измерения)</t>
    </r>
  </si>
  <si>
    <r>
      <t xml:space="preserve">Определение содержания </t>
    </r>
    <r>
      <rPr>
        <b/>
        <sz val="14"/>
        <rFont val="Times New Roman"/>
        <family val="1"/>
        <charset val="204"/>
      </rPr>
      <t>бутана</t>
    </r>
    <r>
      <rPr>
        <sz val="14"/>
        <rFont val="Times New Roman"/>
        <family val="1"/>
        <charset val="204"/>
      </rPr>
      <t xml:space="preserve"> в воздухе методом газовой хроматографии (1 точка  измерения)</t>
    </r>
  </si>
  <si>
    <r>
      <t xml:space="preserve">Определение содержания </t>
    </r>
    <r>
      <rPr>
        <b/>
        <sz val="14"/>
        <rFont val="Times New Roman"/>
        <family val="1"/>
        <charset val="204"/>
      </rPr>
      <t>бутилакрилата</t>
    </r>
    <r>
      <rPr>
        <sz val="14"/>
        <rFont val="Times New Roman"/>
        <family val="1"/>
        <charset val="204"/>
      </rPr>
      <t xml:space="preserve"> в воздухе методом газовой хроматографии (1 точка  измерения)</t>
    </r>
  </si>
  <si>
    <r>
      <t xml:space="preserve">Определение содержания </t>
    </r>
    <r>
      <rPr>
        <b/>
        <sz val="14"/>
        <rFont val="Times New Roman"/>
        <family val="1"/>
        <charset val="204"/>
      </rPr>
      <t>бутилацетата</t>
    </r>
    <r>
      <rPr>
        <sz val="14"/>
        <rFont val="Times New Roman"/>
        <family val="1"/>
        <charset val="204"/>
      </rPr>
      <t xml:space="preserve"> в воздухе методом газовой хроматографии (1 точка  измерения)</t>
    </r>
  </si>
  <si>
    <r>
      <t xml:space="preserve">Определение содержания </t>
    </r>
    <r>
      <rPr>
        <b/>
        <sz val="14"/>
        <rFont val="Times New Roman"/>
        <family val="1"/>
        <charset val="204"/>
      </rPr>
      <t>бутанола  (бутилового спирта)</t>
    </r>
    <r>
      <rPr>
        <sz val="14"/>
        <rFont val="Times New Roman"/>
        <family val="1"/>
        <charset val="204"/>
      </rPr>
      <t xml:space="preserve"> в воздухе  методом газовой хроматографии (1 точка  измерения)</t>
    </r>
  </si>
  <si>
    <r>
      <t xml:space="preserve">Определение содержания  </t>
    </r>
    <r>
      <rPr>
        <b/>
        <sz val="14"/>
        <rFont val="Times New Roman"/>
        <family val="1"/>
        <charset val="204"/>
      </rPr>
      <t xml:space="preserve">винилацетата </t>
    </r>
    <r>
      <rPr>
        <sz val="14"/>
        <rFont val="Times New Roman"/>
        <family val="1"/>
        <charset val="204"/>
      </rPr>
      <t>в воздухе методом газовой хроматографии (1 точка  измерения)</t>
    </r>
  </si>
  <si>
    <r>
      <t xml:space="preserve">Определение содержания  </t>
    </r>
    <r>
      <rPr>
        <b/>
        <sz val="14"/>
        <rFont val="Times New Roman"/>
        <family val="1"/>
        <charset val="204"/>
      </rPr>
      <t xml:space="preserve">гептана </t>
    </r>
    <r>
      <rPr>
        <sz val="14"/>
        <rFont val="Times New Roman"/>
        <family val="1"/>
        <charset val="204"/>
      </rPr>
      <t>в воздухе методом газовой хроматографии (1 точка  измерения)</t>
    </r>
  </si>
  <si>
    <r>
      <t xml:space="preserve">Определение содержания  </t>
    </r>
    <r>
      <rPr>
        <b/>
        <sz val="14"/>
        <rFont val="Times New Roman"/>
        <family val="1"/>
        <charset val="204"/>
      </rPr>
      <t>гептен</t>
    </r>
    <r>
      <rPr>
        <sz val="14"/>
        <rFont val="Times New Roman"/>
        <family val="1"/>
        <charset val="204"/>
      </rPr>
      <t>а в воздухе методом газовой хроматографии (1 точка  измерения)</t>
    </r>
  </si>
  <si>
    <r>
      <t xml:space="preserve">Определение содержания  </t>
    </r>
    <r>
      <rPr>
        <b/>
        <sz val="14"/>
        <rFont val="Times New Roman"/>
        <family val="1"/>
        <charset val="204"/>
      </rPr>
      <t>диметилформамида</t>
    </r>
    <r>
      <rPr>
        <sz val="14"/>
        <rFont val="Times New Roman"/>
        <family val="1"/>
        <charset val="204"/>
      </rPr>
      <t xml:space="preserve">  в воздухе методом газовой хроматографии (1 точка  измерения)</t>
    </r>
  </si>
  <si>
    <r>
      <t xml:space="preserve">Определение содержания </t>
    </r>
    <r>
      <rPr>
        <b/>
        <sz val="14"/>
        <rFont val="Times New Roman"/>
        <family val="1"/>
        <charset val="204"/>
      </rPr>
      <t xml:space="preserve"> изопрена</t>
    </r>
    <r>
      <rPr>
        <sz val="14"/>
        <rFont val="Times New Roman"/>
        <family val="1"/>
        <charset val="204"/>
      </rPr>
      <t xml:space="preserve"> в воздухе методом газовой хроматографии (1 точка  измерения)</t>
    </r>
  </si>
  <si>
    <r>
      <t xml:space="preserve">Определение содержания в воздухе  </t>
    </r>
    <r>
      <rPr>
        <b/>
        <sz val="14"/>
        <rFont val="Times New Roman"/>
        <family val="1"/>
        <charset val="204"/>
      </rPr>
      <t xml:space="preserve">изопропанола  (изопропилового спирта) </t>
    </r>
    <r>
      <rPr>
        <sz val="14"/>
        <rFont val="Times New Roman"/>
        <family val="1"/>
        <charset val="204"/>
      </rPr>
      <t>методом газовой хроматографии (1 точка  измерения)</t>
    </r>
  </si>
  <si>
    <r>
      <t xml:space="preserve">Определение содержания </t>
    </r>
    <r>
      <rPr>
        <b/>
        <sz val="14"/>
        <rFont val="Times New Roman"/>
        <family val="1"/>
        <charset val="204"/>
      </rPr>
      <t xml:space="preserve">метилацетата </t>
    </r>
    <r>
      <rPr>
        <sz val="14"/>
        <rFont val="Times New Roman"/>
        <family val="1"/>
        <charset val="204"/>
      </rPr>
      <t>в воздухе методом газовой хроматографии (1 точка  измерения)</t>
    </r>
  </si>
  <si>
    <r>
      <t xml:space="preserve">Определение содержания </t>
    </r>
    <r>
      <rPr>
        <b/>
        <sz val="14"/>
        <rFont val="Times New Roman"/>
        <family val="1"/>
        <charset val="204"/>
      </rPr>
      <t>окиси этилена</t>
    </r>
    <r>
      <rPr>
        <sz val="14"/>
        <rFont val="Times New Roman"/>
        <family val="1"/>
        <charset val="204"/>
      </rPr>
      <t xml:space="preserve"> в воздухе методом газовой хроматографии (1 точка  измерения)</t>
    </r>
  </si>
  <si>
    <r>
      <t xml:space="preserve">Определение содержания </t>
    </r>
    <r>
      <rPr>
        <b/>
        <sz val="14"/>
        <rFont val="Times New Roman"/>
        <family val="1"/>
        <charset val="204"/>
      </rPr>
      <t>перхлорэтилена</t>
    </r>
    <r>
      <rPr>
        <sz val="14"/>
        <rFont val="Times New Roman"/>
        <family val="1"/>
        <charset val="204"/>
      </rPr>
      <t xml:space="preserve"> в воздухе методом газовой хроматографии (1 точка  измерения)</t>
    </r>
  </si>
  <si>
    <r>
      <t xml:space="preserve">Определение содержания </t>
    </r>
    <r>
      <rPr>
        <b/>
        <sz val="14"/>
        <rFont val="Times New Roman"/>
        <family val="1"/>
        <charset val="204"/>
      </rPr>
      <t>п-ксилола</t>
    </r>
    <r>
      <rPr>
        <sz val="14"/>
        <rFont val="Times New Roman"/>
        <family val="1"/>
        <charset val="204"/>
      </rPr>
      <t xml:space="preserve"> в воздухе методом газовой хроматографии (1 точка  измерения)</t>
    </r>
  </si>
  <si>
    <r>
      <t xml:space="preserve">Определение содержания </t>
    </r>
    <r>
      <rPr>
        <b/>
        <sz val="14"/>
        <rFont val="Times New Roman"/>
        <family val="1"/>
        <charset val="204"/>
      </rPr>
      <t>пропаналя (пропилового  альдегида)</t>
    </r>
    <r>
      <rPr>
        <sz val="14"/>
        <rFont val="Times New Roman"/>
        <family val="1"/>
        <charset val="204"/>
      </rPr>
      <t xml:space="preserve"> в воздухе  методом газовой хроматографии (1 точка  измерения)</t>
    </r>
  </si>
  <si>
    <r>
      <t xml:space="preserve">Определение содержания </t>
    </r>
    <r>
      <rPr>
        <b/>
        <sz val="14"/>
        <rFont val="Times New Roman"/>
        <family val="1"/>
        <charset val="204"/>
      </rPr>
      <t xml:space="preserve">пропилена </t>
    </r>
    <r>
      <rPr>
        <sz val="14"/>
        <rFont val="Times New Roman"/>
        <family val="1"/>
        <charset val="204"/>
      </rPr>
      <t>в воздухе методом газовой хроматографии (1 точка  измерения)</t>
    </r>
  </si>
  <si>
    <r>
      <t xml:space="preserve">Определение содержания в воздухе </t>
    </r>
    <r>
      <rPr>
        <b/>
        <sz val="14"/>
        <rFont val="Times New Roman"/>
        <family val="1"/>
        <charset val="204"/>
      </rPr>
      <t>пропанола  (пропилового  спирта)</t>
    </r>
    <r>
      <rPr>
        <sz val="14"/>
        <rFont val="Times New Roman"/>
        <family val="1"/>
        <charset val="204"/>
      </rPr>
      <t xml:space="preserve"> методом газовой хроматографии (1 точка  измерения)</t>
    </r>
  </si>
  <si>
    <r>
      <t xml:space="preserve">Определение содержания </t>
    </r>
    <r>
      <rPr>
        <b/>
        <sz val="14"/>
        <rFont val="Times New Roman"/>
        <family val="1"/>
        <charset val="204"/>
      </rPr>
      <t>сероуглерода</t>
    </r>
    <r>
      <rPr>
        <sz val="14"/>
        <rFont val="Times New Roman"/>
        <family val="1"/>
        <charset val="204"/>
      </rPr>
      <t xml:space="preserve"> в воздухе методом газовой хроматографии (1 точка  измерения)</t>
    </r>
  </si>
  <si>
    <r>
      <t xml:space="preserve">Определение содержания </t>
    </r>
    <r>
      <rPr>
        <b/>
        <sz val="14"/>
        <rFont val="Times New Roman"/>
        <family val="1"/>
        <charset val="204"/>
      </rPr>
      <t>скипидара</t>
    </r>
    <r>
      <rPr>
        <sz val="14"/>
        <rFont val="Times New Roman"/>
        <family val="1"/>
        <charset val="204"/>
      </rPr>
      <t xml:space="preserve"> в воздухе методом газовой хроматографии (1 точка  измерения)</t>
    </r>
  </si>
  <si>
    <r>
      <t xml:space="preserve">Определение содержания </t>
    </r>
    <r>
      <rPr>
        <b/>
        <sz val="14"/>
        <rFont val="Times New Roman"/>
        <family val="1"/>
        <charset val="204"/>
      </rPr>
      <t>стирола</t>
    </r>
    <r>
      <rPr>
        <sz val="14"/>
        <rFont val="Times New Roman"/>
        <family val="1"/>
        <charset val="204"/>
      </rPr>
      <t xml:space="preserve"> в воздухе методом газовой хроматографии (1 точка  измерения)</t>
    </r>
  </si>
  <si>
    <r>
      <t xml:space="preserve">Определение содержания </t>
    </r>
    <r>
      <rPr>
        <b/>
        <sz val="14"/>
        <rFont val="Times New Roman"/>
        <family val="1"/>
        <charset val="204"/>
      </rPr>
      <t>толуола</t>
    </r>
    <r>
      <rPr>
        <sz val="14"/>
        <rFont val="Times New Roman"/>
        <family val="1"/>
        <charset val="204"/>
      </rPr>
      <t xml:space="preserve"> в воздухе методом газовой хроматографии (1 точка  измерения)</t>
    </r>
  </si>
  <si>
    <r>
      <t xml:space="preserve">Определение содержания </t>
    </r>
    <r>
      <rPr>
        <b/>
        <sz val="14"/>
        <rFont val="Times New Roman"/>
        <family val="1"/>
        <charset val="204"/>
      </rPr>
      <t>уксусной кислоты</t>
    </r>
    <r>
      <rPr>
        <sz val="14"/>
        <rFont val="Times New Roman"/>
        <family val="1"/>
        <charset val="204"/>
      </rPr>
      <t xml:space="preserve"> в воздухе методом газовой хроматографии  (1 точка  измерения)</t>
    </r>
  </si>
  <si>
    <r>
      <t xml:space="preserve">Определение содержания </t>
    </r>
    <r>
      <rPr>
        <b/>
        <sz val="14"/>
        <rFont val="Times New Roman"/>
        <family val="1"/>
        <charset val="204"/>
      </rPr>
      <t>хлористого винила</t>
    </r>
    <r>
      <rPr>
        <sz val="14"/>
        <rFont val="Times New Roman"/>
        <family val="1"/>
        <charset val="204"/>
      </rPr>
      <t xml:space="preserve"> в воздухе методом газовой хроматографии (1 точка  измерения)</t>
    </r>
  </si>
  <si>
    <r>
      <t xml:space="preserve">Определение содержания </t>
    </r>
    <r>
      <rPr>
        <b/>
        <sz val="14"/>
        <rFont val="Times New Roman"/>
        <family val="1"/>
        <charset val="204"/>
      </rPr>
      <t>циклогексанола</t>
    </r>
    <r>
      <rPr>
        <sz val="14"/>
        <rFont val="Times New Roman"/>
        <family val="1"/>
        <charset val="204"/>
      </rPr>
      <t xml:space="preserve"> в воздухе методом газовой хроматографии (1 точка  измерения)</t>
    </r>
  </si>
  <si>
    <r>
      <t xml:space="preserve">Определение содержания </t>
    </r>
    <r>
      <rPr>
        <b/>
        <sz val="14"/>
        <rFont val="Times New Roman"/>
        <family val="1"/>
        <charset val="204"/>
      </rPr>
      <t>циклогексанона</t>
    </r>
    <r>
      <rPr>
        <sz val="14"/>
        <rFont val="Times New Roman"/>
        <family val="1"/>
        <charset val="204"/>
      </rPr>
      <t xml:space="preserve"> в воздухе методом газовой хроматографии (1 точка  измерения)</t>
    </r>
  </si>
  <si>
    <r>
      <t xml:space="preserve">Определение содержания </t>
    </r>
    <r>
      <rPr>
        <b/>
        <sz val="14"/>
        <rFont val="Times New Roman"/>
        <family val="1"/>
        <charset val="204"/>
      </rPr>
      <t>эпихлоргидрина</t>
    </r>
    <r>
      <rPr>
        <sz val="14"/>
        <rFont val="Times New Roman"/>
        <family val="1"/>
        <charset val="204"/>
      </rPr>
      <t xml:space="preserve"> в воздухе методом газовой хроматографии (1 точка  измерения)</t>
    </r>
  </si>
  <si>
    <r>
      <t xml:space="preserve">Определение содержания </t>
    </r>
    <r>
      <rPr>
        <b/>
        <sz val="14"/>
        <rFont val="Times New Roman"/>
        <family val="1"/>
        <charset val="204"/>
      </rPr>
      <t xml:space="preserve">этанола (этилового спирта) </t>
    </r>
    <r>
      <rPr>
        <sz val="14"/>
        <rFont val="Times New Roman"/>
        <family val="1"/>
        <charset val="204"/>
      </rPr>
      <t>методом газовой хроматографии (1 точка  измерения)</t>
    </r>
  </si>
  <si>
    <r>
      <t xml:space="preserve">Определение содержания  </t>
    </r>
    <r>
      <rPr>
        <b/>
        <sz val="14"/>
        <rFont val="Times New Roman"/>
        <family val="1"/>
        <charset val="204"/>
      </rPr>
      <t>этилгликоля</t>
    </r>
    <r>
      <rPr>
        <sz val="14"/>
        <rFont val="Times New Roman"/>
        <family val="1"/>
        <charset val="204"/>
      </rPr>
      <t xml:space="preserve"> в воздухе методом газовой хроматографии (1 точка  измерения)</t>
    </r>
  </si>
  <si>
    <r>
      <t xml:space="preserve">Определение содержания  </t>
    </r>
    <r>
      <rPr>
        <b/>
        <sz val="14"/>
        <rFont val="Times New Roman"/>
        <family val="1"/>
        <charset val="204"/>
      </rPr>
      <t>диэтилового эфира</t>
    </r>
    <r>
      <rPr>
        <sz val="14"/>
        <rFont val="Times New Roman"/>
        <family val="1"/>
        <charset val="204"/>
      </rPr>
      <t xml:space="preserve">  в воздухе методом газовой хроматографии (1 точка  измерения)</t>
    </r>
  </si>
  <si>
    <r>
      <t xml:space="preserve">Определение содержания </t>
    </r>
    <r>
      <rPr>
        <b/>
        <sz val="14"/>
        <rFont val="Times New Roman"/>
        <family val="1"/>
        <charset val="204"/>
      </rPr>
      <t>азотной кислоты</t>
    </r>
    <r>
      <rPr>
        <sz val="14"/>
        <rFont val="Times New Roman"/>
        <family val="1"/>
        <charset val="204"/>
      </rPr>
      <t xml:space="preserve"> в воздухе оптронно-фотометрическим методом   (1 точка  измерения)</t>
    </r>
  </si>
  <si>
    <r>
      <t xml:space="preserve">Определение содержания </t>
    </r>
    <r>
      <rPr>
        <b/>
        <sz val="14"/>
        <rFont val="Times New Roman"/>
        <family val="1"/>
        <charset val="204"/>
      </rPr>
      <t>акрилонитрила</t>
    </r>
    <r>
      <rPr>
        <sz val="14"/>
        <rFont val="Times New Roman"/>
        <family val="1"/>
        <charset val="204"/>
      </rPr>
      <t xml:space="preserve"> в воздухе оптронно-фотометрическим методом (1 точка  измерения)</t>
    </r>
  </si>
  <si>
    <r>
      <t xml:space="preserve">Определение содержания </t>
    </r>
    <r>
      <rPr>
        <b/>
        <sz val="14"/>
        <rFont val="Times New Roman"/>
        <family val="1"/>
        <charset val="204"/>
      </rPr>
      <t>акролеина</t>
    </r>
    <r>
      <rPr>
        <sz val="14"/>
        <rFont val="Times New Roman"/>
        <family val="1"/>
        <charset val="204"/>
      </rPr>
      <t xml:space="preserve"> в воздухе оптронно-фотометрическим методом   (1 точка  измерения)</t>
    </r>
  </si>
  <si>
    <r>
      <t xml:space="preserve">Определение содержания </t>
    </r>
    <r>
      <rPr>
        <b/>
        <sz val="14"/>
        <rFont val="Times New Roman"/>
        <family val="1"/>
        <charset val="204"/>
      </rPr>
      <t>аммиака</t>
    </r>
    <r>
      <rPr>
        <sz val="14"/>
        <rFont val="Times New Roman"/>
        <family val="1"/>
        <charset val="204"/>
      </rPr>
      <t xml:space="preserve"> в воздухе оптронно-фотометрическим методом  (1 точка  измерения)</t>
    </r>
  </si>
  <si>
    <r>
      <t xml:space="preserve">Определение содержания </t>
    </r>
    <r>
      <rPr>
        <b/>
        <sz val="14"/>
        <rFont val="Times New Roman"/>
        <family val="1"/>
        <charset val="204"/>
      </rPr>
      <t>ацетальдегида</t>
    </r>
    <r>
      <rPr>
        <sz val="14"/>
        <rFont val="Times New Roman"/>
        <family val="1"/>
        <charset val="204"/>
      </rPr>
      <t xml:space="preserve"> в воздухе оптронно-фотометрическим методом (1 точка  измерения)</t>
    </r>
  </si>
  <si>
    <r>
      <t xml:space="preserve">Определение содержания </t>
    </r>
    <r>
      <rPr>
        <b/>
        <sz val="14"/>
        <rFont val="Times New Roman"/>
        <family val="1"/>
        <charset val="204"/>
      </rPr>
      <t>ацетона</t>
    </r>
    <r>
      <rPr>
        <sz val="14"/>
        <rFont val="Times New Roman"/>
        <family val="1"/>
        <charset val="204"/>
      </rPr>
      <t xml:space="preserve"> в воздухе оптронно-фотометрическим методом  (1 точка  измерения)</t>
    </r>
  </si>
  <si>
    <r>
      <t xml:space="preserve">Определение содержания </t>
    </r>
    <r>
      <rPr>
        <b/>
        <sz val="14"/>
        <rFont val="Times New Roman"/>
        <family val="1"/>
        <charset val="204"/>
      </rPr>
      <t>бензина</t>
    </r>
    <r>
      <rPr>
        <sz val="14"/>
        <rFont val="Times New Roman"/>
        <family val="1"/>
        <charset val="204"/>
      </rPr>
      <t xml:space="preserve"> в воздухе оптронно-фотометрическим методом (1 точка  измерения)</t>
    </r>
  </si>
  <si>
    <r>
      <t xml:space="preserve">Определение содержания </t>
    </r>
    <r>
      <rPr>
        <b/>
        <sz val="14"/>
        <rFont val="Times New Roman"/>
        <family val="1"/>
        <charset val="204"/>
      </rPr>
      <t>гептановой фракции (</t>
    </r>
    <r>
      <rPr>
        <sz val="14"/>
        <rFont val="Times New Roman"/>
        <family val="1"/>
        <charset val="204"/>
      </rPr>
      <t>нефраса)</t>
    </r>
    <r>
      <rPr>
        <b/>
        <sz val="14"/>
        <rFont val="Times New Roman"/>
        <family val="1"/>
        <charset val="204"/>
      </rPr>
      <t xml:space="preserve"> </t>
    </r>
    <r>
      <rPr>
        <sz val="14"/>
        <rFont val="Times New Roman"/>
        <family val="1"/>
        <charset val="204"/>
      </rPr>
      <t>в воздухе оптронно-фотометрическим методом (1 точка  измерения)</t>
    </r>
  </si>
  <si>
    <r>
      <t xml:space="preserve">Определение содержания </t>
    </r>
    <r>
      <rPr>
        <b/>
        <sz val="14"/>
        <rFont val="Times New Roman"/>
        <family val="1"/>
        <charset val="204"/>
      </rPr>
      <t>диоксида азота</t>
    </r>
    <r>
      <rPr>
        <sz val="14"/>
        <rFont val="Times New Roman"/>
        <family val="1"/>
        <charset val="204"/>
      </rPr>
      <t xml:space="preserve"> в воздухе оптронно-фотометрическим методом  (1 точка  измерения)</t>
    </r>
  </si>
  <si>
    <r>
      <t xml:space="preserve">Определение содержания </t>
    </r>
    <r>
      <rPr>
        <b/>
        <sz val="14"/>
        <rFont val="Times New Roman"/>
        <family val="1"/>
        <charset val="204"/>
      </rPr>
      <t>изопропанола</t>
    </r>
    <r>
      <rPr>
        <sz val="14"/>
        <rFont val="Times New Roman"/>
        <family val="1"/>
        <charset val="204"/>
      </rPr>
      <t xml:space="preserve"> в воздухе оптронно-фотометрическим методом (1 точка  измерения)</t>
    </r>
  </si>
  <si>
    <r>
      <t xml:space="preserve">Определение содержания </t>
    </r>
    <r>
      <rPr>
        <b/>
        <sz val="14"/>
        <rFont val="Times New Roman"/>
        <family val="1"/>
        <charset val="204"/>
      </rPr>
      <t>капролактама</t>
    </r>
    <r>
      <rPr>
        <sz val="14"/>
        <rFont val="Times New Roman"/>
        <family val="1"/>
        <charset val="204"/>
      </rPr>
      <t xml:space="preserve"> в воздухе оптронно-фотометрическим методом (1 точка  измерения) </t>
    </r>
  </si>
  <si>
    <r>
      <t xml:space="preserve">Определение содержания </t>
    </r>
    <r>
      <rPr>
        <b/>
        <sz val="14"/>
        <rFont val="Times New Roman"/>
        <family val="1"/>
        <charset val="204"/>
      </rPr>
      <t xml:space="preserve">керосина </t>
    </r>
    <r>
      <rPr>
        <sz val="14"/>
        <rFont val="Times New Roman"/>
        <family val="1"/>
        <charset val="204"/>
      </rPr>
      <t>в воздухе оптронно-фотометрическим методом  (1 точка  измерения)</t>
    </r>
  </si>
  <si>
    <r>
      <t xml:space="preserve">Определение содержания </t>
    </r>
    <r>
      <rPr>
        <b/>
        <sz val="14"/>
        <rFont val="Times New Roman"/>
        <family val="1"/>
        <charset val="204"/>
      </rPr>
      <t>метантиола</t>
    </r>
    <r>
      <rPr>
        <sz val="14"/>
        <rFont val="Times New Roman"/>
        <family val="1"/>
        <charset val="204"/>
      </rPr>
      <t xml:space="preserve"> </t>
    </r>
    <r>
      <rPr>
        <b/>
        <sz val="14"/>
        <rFont val="Times New Roman"/>
        <family val="1"/>
        <charset val="204"/>
      </rPr>
      <t>(метилмеркаптана)</t>
    </r>
    <r>
      <rPr>
        <sz val="14"/>
        <rFont val="Times New Roman"/>
        <family val="1"/>
        <charset val="204"/>
      </rPr>
      <t xml:space="preserve"> в воздухе оптронно-фотометрическим методом (1 точка  измерения)</t>
    </r>
  </si>
  <si>
    <r>
      <t xml:space="preserve">Определение содержания </t>
    </r>
    <r>
      <rPr>
        <b/>
        <sz val="14"/>
        <rFont val="Times New Roman"/>
        <family val="1"/>
        <charset val="204"/>
      </rPr>
      <t>минеральных масел</t>
    </r>
    <r>
      <rPr>
        <sz val="14"/>
        <rFont val="Times New Roman"/>
        <family val="1"/>
        <charset val="204"/>
      </rPr>
      <t xml:space="preserve"> в воздухе оптронно-фотометрическим методом (1 точка  измерения)</t>
    </r>
  </si>
  <si>
    <r>
      <t xml:space="preserve">Определение содержания </t>
    </r>
    <r>
      <rPr>
        <b/>
        <sz val="14"/>
        <rFont val="Times New Roman"/>
        <family val="1"/>
        <charset val="204"/>
      </rPr>
      <t>озона</t>
    </r>
    <r>
      <rPr>
        <sz val="14"/>
        <rFont val="Times New Roman"/>
        <family val="1"/>
        <charset val="204"/>
      </rPr>
      <t xml:space="preserve"> в воздухе оптронно-фотометрическим методом (1 точка  измерения)</t>
    </r>
  </si>
  <si>
    <r>
      <t xml:space="preserve">Определение содержания </t>
    </r>
    <r>
      <rPr>
        <b/>
        <sz val="14"/>
        <rFont val="Times New Roman"/>
        <family val="1"/>
        <charset val="204"/>
      </rPr>
      <t>оксида углерода</t>
    </r>
    <r>
      <rPr>
        <sz val="14"/>
        <rFont val="Times New Roman"/>
        <family val="1"/>
        <charset val="204"/>
      </rPr>
      <t xml:space="preserve"> в воздухе оптронно-фотометрическим методом (1 точка  измерения)</t>
    </r>
  </si>
  <si>
    <r>
      <t xml:space="preserve">Определение содержания </t>
    </r>
    <r>
      <rPr>
        <b/>
        <sz val="14"/>
        <rFont val="Times New Roman"/>
        <family val="1"/>
        <charset val="204"/>
      </rPr>
      <t xml:space="preserve">перекиси водорода </t>
    </r>
    <r>
      <rPr>
        <sz val="14"/>
        <rFont val="Times New Roman"/>
        <family val="1"/>
        <charset val="204"/>
      </rPr>
      <t>в воздухе оптронно-фотометрическим методом (1 точка  измерения)</t>
    </r>
  </si>
  <si>
    <r>
      <t xml:space="preserve">Определение содержания </t>
    </r>
    <r>
      <rPr>
        <b/>
        <sz val="14"/>
        <rFont val="Times New Roman"/>
        <family val="1"/>
        <charset val="204"/>
      </rPr>
      <t>серной кислоты</t>
    </r>
    <r>
      <rPr>
        <sz val="14"/>
        <rFont val="Times New Roman"/>
        <family val="1"/>
        <charset val="204"/>
      </rPr>
      <t xml:space="preserve"> в воздухе оптронно-фотометрическим методом (1 точка  измерения)</t>
    </r>
  </si>
  <si>
    <r>
      <t xml:space="preserve">Определение содержания </t>
    </r>
    <r>
      <rPr>
        <b/>
        <sz val="14"/>
        <rFont val="Times New Roman"/>
        <family val="1"/>
        <charset val="204"/>
      </rPr>
      <t>сероводорода</t>
    </r>
    <r>
      <rPr>
        <sz val="14"/>
        <rFont val="Times New Roman"/>
        <family val="1"/>
        <charset val="204"/>
      </rPr>
      <t xml:space="preserve"> </t>
    </r>
    <r>
      <rPr>
        <b/>
        <sz val="14"/>
        <rFont val="Times New Roman"/>
        <family val="1"/>
        <charset val="204"/>
      </rPr>
      <t>(гидросульфида)</t>
    </r>
    <r>
      <rPr>
        <sz val="14"/>
        <rFont val="Times New Roman"/>
        <family val="1"/>
        <charset val="204"/>
      </rPr>
      <t xml:space="preserve"> в воздухе оптронно-фотометрическим методом  (1 точка  измерения)</t>
    </r>
  </si>
  <si>
    <r>
      <t xml:space="preserve">Определение содержания </t>
    </r>
    <r>
      <rPr>
        <b/>
        <sz val="14"/>
        <rFont val="Times New Roman"/>
        <family val="1"/>
        <charset val="204"/>
      </rPr>
      <t>стирола</t>
    </r>
    <r>
      <rPr>
        <sz val="14"/>
        <rFont val="Times New Roman"/>
        <family val="1"/>
        <charset val="204"/>
      </rPr>
      <t xml:space="preserve"> в воздухе оптронно-фотометрическим методом (1 точка  измерения)</t>
    </r>
  </si>
  <si>
    <r>
      <t xml:space="preserve">Определение содержания </t>
    </r>
    <r>
      <rPr>
        <b/>
        <sz val="14"/>
        <rFont val="Times New Roman"/>
        <family val="1"/>
        <charset val="204"/>
      </rPr>
      <t>уайт-спирита</t>
    </r>
    <r>
      <rPr>
        <sz val="14"/>
        <rFont val="Times New Roman"/>
        <family val="1"/>
        <charset val="204"/>
      </rPr>
      <t xml:space="preserve"> в воздухе оптронно-фотометрическим методом  (1 точка  измерения)</t>
    </r>
  </si>
  <si>
    <r>
      <t xml:space="preserve">Определение содержания </t>
    </r>
    <r>
      <rPr>
        <b/>
        <sz val="14"/>
        <rFont val="Times New Roman"/>
        <family val="1"/>
        <charset val="204"/>
      </rPr>
      <t xml:space="preserve">углеводородов С1 - С5 </t>
    </r>
    <r>
      <rPr>
        <sz val="14"/>
        <rFont val="Times New Roman"/>
        <family val="1"/>
        <charset val="204"/>
      </rPr>
      <t>в воздухе оптронно-фотометрическим методом  (1 точка  измерения)</t>
    </r>
  </si>
  <si>
    <r>
      <t xml:space="preserve">Определение содержания </t>
    </r>
    <r>
      <rPr>
        <b/>
        <sz val="14"/>
        <rFont val="Times New Roman"/>
        <family val="1"/>
        <charset val="204"/>
      </rPr>
      <t xml:space="preserve">углеводородов С6 - С10 </t>
    </r>
    <r>
      <rPr>
        <sz val="14"/>
        <rFont val="Times New Roman"/>
        <family val="1"/>
        <charset val="204"/>
      </rPr>
      <t>в воздухе оптронно-фотометрическим методом  (1 точка  измерения)</t>
    </r>
  </si>
  <si>
    <r>
      <t xml:space="preserve">Определение содержания </t>
    </r>
    <r>
      <rPr>
        <b/>
        <sz val="14"/>
        <rFont val="Times New Roman"/>
        <family val="1"/>
        <charset val="204"/>
      </rPr>
      <t xml:space="preserve">углеводородов С12 – С19 </t>
    </r>
    <r>
      <rPr>
        <sz val="14"/>
        <rFont val="Times New Roman"/>
        <family val="1"/>
        <charset val="204"/>
      </rPr>
      <t>в воздухе оптронно-фотометрическим методом (1 точка  измерения)</t>
    </r>
  </si>
  <si>
    <r>
      <t xml:space="preserve">Определение содержания </t>
    </r>
    <r>
      <rPr>
        <b/>
        <sz val="14"/>
        <rFont val="Times New Roman"/>
        <family val="1"/>
        <charset val="204"/>
      </rPr>
      <t>уксусной кислоты</t>
    </r>
    <r>
      <rPr>
        <sz val="14"/>
        <rFont val="Times New Roman"/>
        <family val="1"/>
        <charset val="204"/>
      </rPr>
      <t xml:space="preserve"> в воздухе оптронно-фотометрическим методом  (1 точка  измерения)</t>
    </r>
  </si>
  <si>
    <r>
      <t xml:space="preserve">Определение содержания </t>
    </r>
    <r>
      <rPr>
        <b/>
        <sz val="14"/>
        <rFont val="Times New Roman"/>
        <family val="1"/>
        <charset val="204"/>
      </rPr>
      <t>фенола</t>
    </r>
    <r>
      <rPr>
        <sz val="14"/>
        <rFont val="Times New Roman"/>
        <family val="1"/>
        <charset val="204"/>
      </rPr>
      <t xml:space="preserve"> в воздухе оптронно-фотометрическим методом на газоанализаторе ГАНК-4  (1 точка  измерения)</t>
    </r>
  </si>
  <si>
    <r>
      <t xml:space="preserve">Определение содержания </t>
    </r>
    <r>
      <rPr>
        <b/>
        <sz val="14"/>
        <rFont val="Times New Roman"/>
        <family val="1"/>
        <charset val="204"/>
      </rPr>
      <t>формальдегида</t>
    </r>
    <r>
      <rPr>
        <sz val="14"/>
        <rFont val="Times New Roman"/>
        <family val="1"/>
        <charset val="204"/>
      </rPr>
      <t xml:space="preserve"> в воздухе оптронно-фотометрическим методом (1 точка  измерения)</t>
    </r>
  </si>
  <si>
    <r>
      <t xml:space="preserve">Определение содержания </t>
    </r>
    <r>
      <rPr>
        <b/>
        <sz val="14"/>
        <rFont val="Times New Roman"/>
        <family val="1"/>
        <charset val="204"/>
      </rPr>
      <t>хлористого водорода</t>
    </r>
    <r>
      <rPr>
        <sz val="14"/>
        <rFont val="Times New Roman"/>
        <family val="1"/>
        <charset val="204"/>
      </rPr>
      <t xml:space="preserve"> в воздухе  (соляной  кислоты) оптронно-фотометрическим методом  (1 точка  измерения)</t>
    </r>
  </si>
  <si>
    <r>
      <t xml:space="preserve">Определение содержания </t>
    </r>
    <r>
      <rPr>
        <b/>
        <sz val="14"/>
        <rFont val="Times New Roman"/>
        <family val="1"/>
        <charset val="204"/>
      </rPr>
      <t>этантиола</t>
    </r>
    <r>
      <rPr>
        <sz val="14"/>
        <rFont val="Times New Roman"/>
        <family val="1"/>
        <charset val="204"/>
      </rPr>
      <t xml:space="preserve"> </t>
    </r>
    <r>
      <rPr>
        <b/>
        <sz val="14"/>
        <rFont val="Times New Roman"/>
        <family val="1"/>
        <charset val="204"/>
      </rPr>
      <t>(этилмеркаптана)</t>
    </r>
    <r>
      <rPr>
        <sz val="14"/>
        <rFont val="Times New Roman"/>
        <family val="1"/>
        <charset val="204"/>
      </rPr>
      <t xml:space="preserve"> в воздухе оптронно-фотометрическим методом (1 точка  измерения)</t>
    </r>
  </si>
  <si>
    <r>
      <t xml:space="preserve">Определение содержания </t>
    </r>
    <r>
      <rPr>
        <b/>
        <sz val="14"/>
        <rFont val="Times New Roman"/>
        <family val="1"/>
        <charset val="204"/>
      </rPr>
      <t xml:space="preserve">этилацетата </t>
    </r>
    <r>
      <rPr>
        <sz val="14"/>
        <rFont val="Times New Roman"/>
        <family val="1"/>
        <charset val="204"/>
      </rPr>
      <t>в воздухе оптронно-фотометрическим методом (1 точка  измерения)</t>
    </r>
  </si>
  <si>
    <r>
      <t xml:space="preserve">Определение летучих органических веществ в атмосферном воздухе и воздухе закрытых помещений методом хроматомасс-спектрометрии. </t>
    </r>
    <r>
      <rPr>
        <b/>
        <sz val="14"/>
        <rFont val="Times New Roman"/>
        <family val="1"/>
        <charset val="204"/>
      </rPr>
      <t>Качественный анализ.</t>
    </r>
  </si>
  <si>
    <r>
      <t xml:space="preserve">Определение летучих органических веществ (нафталин, ацетон, хлорбензол, 1,2,4-триметилбензол, 1,3,5-триметилбензол, 1,2,3-триметилбензол, пентаналь, гексаналь, гептаналь, октаналь, нонаналь, деканаль, трихлорэтан, 1-метил-2-этилбензол, 1-метил-4-этилбензол, 1-метил-3-этилбензол, гексан, гептен, 1,2-дихлорэтан, тетрахлорметан, изобутанол, циклогексанон, ацетофенон, этилбензол, метилстирол, изопропилбензол, бутилбензол, хлороформ, хлорбензол, фенол, бутанол, ксилол (м+п), циклогексан, изопропилбензола) в атмосферном воздухе и воздухе закрытых помещений методом хроматомасс-спектрометрии. </t>
    </r>
    <r>
      <rPr>
        <b/>
        <sz val="14"/>
        <rFont val="Times New Roman"/>
        <family val="1"/>
        <charset val="204"/>
      </rPr>
      <t xml:space="preserve">Качественный и количественный анализ. </t>
    </r>
  </si>
  <si>
    <r>
      <t xml:space="preserve">Определение  содержания </t>
    </r>
    <r>
      <rPr>
        <b/>
        <sz val="14"/>
        <rFont val="Times New Roman"/>
        <family val="1"/>
        <charset val="204"/>
      </rPr>
      <t xml:space="preserve">оксида углерода (СО) </t>
    </r>
    <r>
      <rPr>
        <sz val="14"/>
        <rFont val="Times New Roman"/>
        <family val="1"/>
        <charset val="204"/>
      </rPr>
      <t>в  воздухе на газоанализаторе "Палладий"   (1 точка  измерения)</t>
    </r>
  </si>
  <si>
    <r>
      <t xml:space="preserve">Определение содержания </t>
    </r>
    <r>
      <rPr>
        <b/>
        <sz val="14"/>
        <rFont val="Times New Roman"/>
        <family val="1"/>
        <charset val="204"/>
      </rPr>
      <t>аммиака</t>
    </r>
    <r>
      <rPr>
        <sz val="14"/>
        <rFont val="Times New Roman"/>
        <family val="1"/>
        <charset val="204"/>
      </rPr>
      <t xml:space="preserve"> в воздухе с использованием сорбционных трубок (1 точка  измерения)</t>
    </r>
  </si>
  <si>
    <r>
      <t xml:space="preserve">Определение содержания </t>
    </r>
    <r>
      <rPr>
        <b/>
        <sz val="14"/>
        <rFont val="Times New Roman"/>
        <family val="1"/>
        <charset val="204"/>
      </rPr>
      <t>ацетилена</t>
    </r>
    <r>
      <rPr>
        <sz val="14"/>
        <rFont val="Times New Roman"/>
        <family val="1"/>
        <charset val="204"/>
      </rPr>
      <t xml:space="preserve"> в воздухе с использованием сорбционных трубок (1 точка  измерения)</t>
    </r>
  </si>
  <si>
    <r>
      <t xml:space="preserve">Определение содержания </t>
    </r>
    <r>
      <rPr>
        <b/>
        <sz val="14"/>
        <rFont val="Times New Roman"/>
        <family val="1"/>
        <charset val="204"/>
      </rPr>
      <t>ацетона</t>
    </r>
    <r>
      <rPr>
        <sz val="14"/>
        <rFont val="Times New Roman"/>
        <family val="1"/>
        <charset val="204"/>
      </rPr>
      <t xml:space="preserve"> в воздухе с использованием сорбционных трубок (1 точка  измерения)</t>
    </r>
  </si>
  <si>
    <r>
      <t xml:space="preserve">Определение содержания </t>
    </r>
    <r>
      <rPr>
        <b/>
        <sz val="14"/>
        <rFont val="Times New Roman"/>
        <family val="1"/>
        <charset val="204"/>
      </rPr>
      <t>бензин</t>
    </r>
    <r>
      <rPr>
        <sz val="14"/>
        <rFont val="Times New Roman"/>
        <family val="1"/>
        <charset val="204"/>
      </rPr>
      <t>а в воздухе с использованием сорбционных трубок (1 точка  измерения)</t>
    </r>
  </si>
  <si>
    <r>
      <t xml:space="preserve">Определение содержания </t>
    </r>
    <r>
      <rPr>
        <b/>
        <sz val="14"/>
        <rFont val="Times New Roman"/>
        <family val="1"/>
        <charset val="204"/>
      </rPr>
      <t>бензол</t>
    </r>
    <r>
      <rPr>
        <sz val="14"/>
        <rFont val="Times New Roman"/>
        <family val="1"/>
        <charset val="204"/>
      </rPr>
      <t>а в воздухе с использованием сорбционных трубок (1 точка  измерения)</t>
    </r>
  </si>
  <si>
    <r>
      <t xml:space="preserve">Определение содержания </t>
    </r>
    <r>
      <rPr>
        <b/>
        <sz val="14"/>
        <rFont val="Times New Roman"/>
        <family val="1"/>
        <charset val="204"/>
      </rPr>
      <t>ксилола</t>
    </r>
    <r>
      <rPr>
        <sz val="14"/>
        <rFont val="Times New Roman"/>
        <family val="1"/>
        <charset val="204"/>
      </rPr>
      <t xml:space="preserve"> в воздухе с использованием сорбционных трубок (1 точка  измерения)</t>
    </r>
  </si>
  <si>
    <r>
      <t xml:space="preserve">Определение содержания </t>
    </r>
    <r>
      <rPr>
        <b/>
        <sz val="14"/>
        <rFont val="Times New Roman"/>
        <family val="1"/>
        <charset val="204"/>
      </rPr>
      <t>озона</t>
    </r>
    <r>
      <rPr>
        <sz val="14"/>
        <rFont val="Times New Roman"/>
        <family val="1"/>
        <charset val="204"/>
      </rPr>
      <t xml:space="preserve"> в воздухе с использованием сорбционных трубок (1 точка  измерения)</t>
    </r>
  </si>
  <si>
    <r>
      <t xml:space="preserve">Определение содержания </t>
    </r>
    <r>
      <rPr>
        <b/>
        <sz val="14"/>
        <rFont val="Times New Roman"/>
        <family val="1"/>
        <charset val="204"/>
      </rPr>
      <t>окислов азота</t>
    </r>
    <r>
      <rPr>
        <sz val="14"/>
        <rFont val="Times New Roman"/>
        <family val="1"/>
        <charset val="204"/>
      </rPr>
      <t xml:space="preserve"> в воздухе с использованием сорбционных трубок (1 точка  измерения)</t>
    </r>
  </si>
  <si>
    <r>
      <t xml:space="preserve">Определение содержания </t>
    </r>
    <r>
      <rPr>
        <b/>
        <sz val="14"/>
        <rFont val="Times New Roman"/>
        <family val="1"/>
        <charset val="204"/>
      </rPr>
      <t>оксида азота</t>
    </r>
    <r>
      <rPr>
        <sz val="14"/>
        <rFont val="Times New Roman"/>
        <family val="1"/>
        <charset val="204"/>
      </rPr>
      <t xml:space="preserve"> в воздухе с использованием сорбционных трубок (1 точка  измерения)</t>
    </r>
  </si>
  <si>
    <r>
      <t xml:space="preserve">Определение содержания </t>
    </r>
    <r>
      <rPr>
        <b/>
        <sz val="14"/>
        <rFont val="Times New Roman"/>
        <family val="1"/>
        <charset val="204"/>
      </rPr>
      <t>оксида углерода</t>
    </r>
    <r>
      <rPr>
        <sz val="14"/>
        <rFont val="Times New Roman"/>
        <family val="1"/>
        <charset val="204"/>
      </rPr>
      <t xml:space="preserve"> в воздухе с использованием сорбционных трубок (1 точка  измерения)</t>
    </r>
  </si>
  <si>
    <r>
      <t xml:space="preserve">Определение содержания </t>
    </r>
    <r>
      <rPr>
        <b/>
        <sz val="14"/>
        <rFont val="Times New Roman"/>
        <family val="1"/>
        <charset val="204"/>
      </rPr>
      <t>сероводорода</t>
    </r>
    <r>
      <rPr>
        <sz val="14"/>
        <rFont val="Times New Roman"/>
        <family val="1"/>
        <charset val="204"/>
      </rPr>
      <t xml:space="preserve"> в воздухе с использованием сорбционных трубок (1 точка  измерения)</t>
    </r>
  </si>
  <si>
    <r>
      <t xml:space="preserve">Определение содержания </t>
    </r>
    <r>
      <rPr>
        <b/>
        <sz val="14"/>
        <rFont val="Times New Roman"/>
        <family val="1"/>
        <charset val="204"/>
      </rPr>
      <t>толуола</t>
    </r>
    <r>
      <rPr>
        <sz val="14"/>
        <rFont val="Times New Roman"/>
        <family val="1"/>
        <charset val="204"/>
      </rPr>
      <t xml:space="preserve"> в воздухе с использованием сорбционных трубок (1 точка  измерения)</t>
    </r>
  </si>
  <si>
    <r>
      <t xml:space="preserve">Определение содержания </t>
    </r>
    <r>
      <rPr>
        <b/>
        <sz val="14"/>
        <rFont val="Times New Roman"/>
        <family val="1"/>
        <charset val="204"/>
      </rPr>
      <t>фенола</t>
    </r>
    <r>
      <rPr>
        <sz val="14"/>
        <rFont val="Times New Roman"/>
        <family val="1"/>
        <charset val="204"/>
      </rPr>
      <t xml:space="preserve"> в воздухе с использованием сорбционных трубок (1 точка  измерения)</t>
    </r>
  </si>
  <si>
    <r>
      <t xml:space="preserve">Определение содержания </t>
    </r>
    <r>
      <rPr>
        <b/>
        <sz val="14"/>
        <rFont val="Times New Roman"/>
        <family val="1"/>
        <charset val="204"/>
      </rPr>
      <t>формальдегида</t>
    </r>
    <r>
      <rPr>
        <sz val="14"/>
        <rFont val="Times New Roman"/>
        <family val="1"/>
        <charset val="204"/>
      </rPr>
      <t xml:space="preserve"> в воздухе с использованием сорбционных трубок (1 точка  измерения)</t>
    </r>
  </si>
  <si>
    <r>
      <t xml:space="preserve">Определение содержания </t>
    </r>
    <r>
      <rPr>
        <b/>
        <sz val="14"/>
        <rFont val="Times New Roman"/>
        <family val="1"/>
        <charset val="204"/>
      </rPr>
      <t>хлора</t>
    </r>
    <r>
      <rPr>
        <sz val="14"/>
        <rFont val="Times New Roman"/>
        <family val="1"/>
        <charset val="204"/>
      </rPr>
      <t xml:space="preserve"> в воздухе с использованием сорбционных трубок (1 точка  измерения)</t>
    </r>
  </si>
  <si>
    <r>
      <t xml:space="preserve">Определение содержания </t>
    </r>
    <r>
      <rPr>
        <b/>
        <sz val="14"/>
        <rFont val="Times New Roman"/>
        <family val="1"/>
        <charset val="204"/>
      </rPr>
      <t>этилового эфира</t>
    </r>
    <r>
      <rPr>
        <sz val="14"/>
        <rFont val="Times New Roman"/>
        <family val="1"/>
        <charset val="204"/>
      </rPr>
      <t xml:space="preserve"> в воздухе с использованием сорбционных трубок (1 точка  измерения)</t>
    </r>
  </si>
  <si>
    <r>
      <t xml:space="preserve">Определение содержания </t>
    </r>
    <r>
      <rPr>
        <b/>
        <sz val="14"/>
        <rFont val="Times New Roman"/>
        <family val="1"/>
        <charset val="204"/>
      </rPr>
      <t>аэрозоля индустриальных масел</t>
    </r>
    <r>
      <rPr>
        <sz val="14"/>
        <rFont val="Times New Roman"/>
        <family val="1"/>
        <charset val="204"/>
      </rPr>
      <t xml:space="preserve"> в воздухе фотометрическим методом (1 точка  измерения)</t>
    </r>
  </si>
  <si>
    <r>
      <t xml:space="preserve">Определение содержания </t>
    </r>
    <r>
      <rPr>
        <b/>
        <sz val="14"/>
        <rFont val="Times New Roman"/>
        <family val="1"/>
        <charset val="204"/>
      </rPr>
      <t>аэрозоля серной кислоты</t>
    </r>
    <r>
      <rPr>
        <sz val="14"/>
        <rFont val="Times New Roman"/>
        <family val="1"/>
        <charset val="204"/>
      </rPr>
      <t xml:space="preserve"> в воздухе фотометрическим методом (1 точка  измерения)</t>
    </r>
  </si>
  <si>
    <r>
      <t xml:space="preserve">Определение содержания </t>
    </r>
    <r>
      <rPr>
        <b/>
        <sz val="14"/>
        <rFont val="Times New Roman"/>
        <family val="1"/>
        <charset val="204"/>
      </rPr>
      <t>бутилацетата</t>
    </r>
    <r>
      <rPr>
        <sz val="14"/>
        <rFont val="Times New Roman"/>
        <family val="1"/>
        <charset val="204"/>
      </rPr>
      <t xml:space="preserve"> в воздухе фотометрическим методом (1 точка  измерения)</t>
    </r>
  </si>
  <si>
    <r>
      <t xml:space="preserve">Определение содержания </t>
    </r>
    <r>
      <rPr>
        <b/>
        <sz val="14"/>
        <rFont val="Times New Roman"/>
        <family val="1"/>
        <charset val="204"/>
      </rPr>
      <t>взвешенных</t>
    </r>
    <r>
      <rPr>
        <sz val="14"/>
        <rFont val="Times New Roman"/>
        <family val="1"/>
        <charset val="204"/>
      </rPr>
      <t xml:space="preserve">  </t>
    </r>
    <r>
      <rPr>
        <b/>
        <sz val="14"/>
        <rFont val="Times New Roman"/>
        <family val="1"/>
        <charset val="204"/>
      </rPr>
      <t>веществ</t>
    </r>
    <r>
      <rPr>
        <sz val="14"/>
        <rFont val="Times New Roman"/>
        <family val="1"/>
        <charset val="204"/>
      </rPr>
      <t xml:space="preserve"> (пыли) в воздухе гравиметрическим методом  (1 точка  измерения)</t>
    </r>
  </si>
  <si>
    <r>
      <t xml:space="preserve">Определение содержания </t>
    </r>
    <r>
      <rPr>
        <b/>
        <sz val="14"/>
        <rFont val="Times New Roman"/>
        <family val="1"/>
        <charset val="204"/>
      </rPr>
      <t>двуокиси кремния</t>
    </r>
    <r>
      <rPr>
        <sz val="14"/>
        <rFont val="Times New Roman"/>
        <family val="1"/>
        <charset val="204"/>
      </rPr>
      <t xml:space="preserve"> в воздухе фотометрическим методом (1 точка  измерения)</t>
    </r>
  </si>
  <si>
    <r>
      <t xml:space="preserve">Определение содержания </t>
    </r>
    <r>
      <rPr>
        <b/>
        <sz val="14"/>
        <rFont val="Times New Roman"/>
        <family val="1"/>
        <charset val="204"/>
      </rPr>
      <t>диоксида серы</t>
    </r>
    <r>
      <rPr>
        <sz val="14"/>
        <rFont val="Times New Roman"/>
        <family val="1"/>
        <charset val="204"/>
      </rPr>
      <t xml:space="preserve"> в воздухе фотометрическим методом (1 точка  измерения)</t>
    </r>
  </si>
  <si>
    <r>
      <t xml:space="preserve">Определение содержания </t>
    </r>
    <r>
      <rPr>
        <b/>
        <sz val="14"/>
        <rFont val="Times New Roman"/>
        <family val="1"/>
        <charset val="204"/>
      </rPr>
      <t>железа</t>
    </r>
    <r>
      <rPr>
        <sz val="14"/>
        <rFont val="Times New Roman"/>
        <family val="1"/>
        <charset val="204"/>
      </rPr>
      <t xml:space="preserve"> в сварочном аэрозоле в воздухе фотометрическим методом (1 точка  измерения) </t>
    </r>
  </si>
  <si>
    <r>
      <t xml:space="preserve">Определение содержания </t>
    </r>
    <r>
      <rPr>
        <b/>
        <sz val="14"/>
        <rFont val="Times New Roman"/>
        <family val="1"/>
        <charset val="204"/>
      </rPr>
      <t>свинца</t>
    </r>
    <r>
      <rPr>
        <sz val="14"/>
        <rFont val="Times New Roman"/>
        <family val="1"/>
        <charset val="204"/>
      </rPr>
      <t xml:space="preserve"> в воздухе  фотометрическим методом (1 точка  измерения)</t>
    </r>
  </si>
  <si>
    <r>
      <t xml:space="preserve">Определение содержания </t>
    </r>
    <r>
      <rPr>
        <b/>
        <sz val="14"/>
        <rFont val="Times New Roman"/>
        <family val="1"/>
        <charset val="204"/>
      </rPr>
      <t>фенола</t>
    </r>
    <r>
      <rPr>
        <sz val="14"/>
        <rFont val="Times New Roman"/>
        <family val="1"/>
        <charset val="204"/>
      </rPr>
      <t xml:space="preserve"> в воздухе  фотометрическим методом (1 точка  измерения)</t>
    </r>
  </si>
  <si>
    <r>
      <t xml:space="preserve">Определение содержания </t>
    </r>
    <r>
      <rPr>
        <b/>
        <sz val="14"/>
        <rFont val="Times New Roman"/>
        <family val="1"/>
        <charset val="204"/>
      </rPr>
      <t>формальдегида</t>
    </r>
    <r>
      <rPr>
        <sz val="14"/>
        <rFont val="Times New Roman"/>
        <family val="1"/>
        <charset val="204"/>
      </rPr>
      <t xml:space="preserve"> в воздухе  фотометрическим методом (1 точка  измерения)</t>
    </r>
  </si>
  <si>
    <r>
      <t xml:space="preserve">Определение содержания </t>
    </r>
    <r>
      <rPr>
        <b/>
        <sz val="14"/>
        <rFont val="Times New Roman"/>
        <family val="1"/>
        <charset val="204"/>
      </rPr>
      <t>фтористого водорода</t>
    </r>
    <r>
      <rPr>
        <sz val="14"/>
        <rFont val="Times New Roman"/>
        <family val="1"/>
        <charset val="204"/>
      </rPr>
      <t xml:space="preserve"> в воздухе фотометрическим методом (1 точка  измерения)</t>
    </r>
  </si>
  <si>
    <r>
      <t xml:space="preserve">Определение содержания </t>
    </r>
    <r>
      <rPr>
        <b/>
        <sz val="14"/>
        <rFont val="Times New Roman"/>
        <family val="1"/>
        <charset val="204"/>
      </rPr>
      <t>хлористого водорода</t>
    </r>
    <r>
      <rPr>
        <sz val="14"/>
        <rFont val="Times New Roman"/>
        <family val="1"/>
        <charset val="204"/>
      </rPr>
      <t xml:space="preserve"> в воздухе фотометрическим методом (1 точка  измерения)</t>
    </r>
  </si>
  <si>
    <r>
      <t xml:space="preserve">Определение содержания </t>
    </r>
    <r>
      <rPr>
        <b/>
        <sz val="14"/>
        <rFont val="Times New Roman"/>
        <family val="1"/>
        <charset val="204"/>
      </rPr>
      <t xml:space="preserve">хромового  ангидрида </t>
    </r>
    <r>
      <rPr>
        <sz val="14"/>
        <rFont val="Times New Roman"/>
        <family val="1"/>
        <charset val="204"/>
      </rPr>
      <t>в воздухе фотометрическим методом (1 точка  измерения)</t>
    </r>
  </si>
  <si>
    <r>
      <t xml:space="preserve">Определение содержания </t>
    </r>
    <r>
      <rPr>
        <b/>
        <sz val="14"/>
        <rFont val="Times New Roman"/>
        <family val="1"/>
        <charset val="204"/>
      </rPr>
      <t xml:space="preserve">этилацетата </t>
    </r>
    <r>
      <rPr>
        <sz val="14"/>
        <rFont val="Times New Roman"/>
        <family val="1"/>
        <charset val="204"/>
      </rPr>
      <t>в воздухе фотометрическим методом (1 точка  измерения)</t>
    </r>
  </si>
  <si>
    <r>
      <t xml:space="preserve">Определение содержания  </t>
    </r>
    <r>
      <rPr>
        <b/>
        <sz val="14"/>
        <rFont val="Times New Roman"/>
        <family val="1"/>
        <charset val="204"/>
      </rPr>
      <t xml:space="preserve">диоксида азота </t>
    </r>
    <r>
      <rPr>
        <sz val="14"/>
        <rFont val="Times New Roman"/>
        <family val="1"/>
        <charset val="204"/>
      </rPr>
      <t>в промышленных выбросах (1 исследование)</t>
    </r>
  </si>
  <si>
    <r>
      <t xml:space="preserve">Определение содержания </t>
    </r>
    <r>
      <rPr>
        <b/>
        <sz val="14"/>
        <rFont val="Times New Roman"/>
        <family val="1"/>
        <charset val="204"/>
      </rPr>
      <t xml:space="preserve">диоксида серы </t>
    </r>
    <r>
      <rPr>
        <sz val="14"/>
        <rFont val="Times New Roman"/>
        <family val="1"/>
        <charset val="204"/>
      </rPr>
      <t>в промышленных выбросах (1 исследование)</t>
    </r>
  </si>
  <si>
    <r>
      <t xml:space="preserve">Определение содержания </t>
    </r>
    <r>
      <rPr>
        <b/>
        <sz val="14"/>
        <rFont val="Times New Roman"/>
        <family val="1"/>
        <charset val="204"/>
      </rPr>
      <t xml:space="preserve">оксида азота </t>
    </r>
    <r>
      <rPr>
        <sz val="14"/>
        <rFont val="Times New Roman"/>
        <family val="1"/>
        <charset val="204"/>
      </rPr>
      <t>в промышленных выбросах (1 исследование)</t>
    </r>
  </si>
  <si>
    <r>
      <t xml:space="preserve">Определение содержания </t>
    </r>
    <r>
      <rPr>
        <b/>
        <sz val="14"/>
        <rFont val="Times New Roman"/>
        <family val="1"/>
        <charset val="204"/>
      </rPr>
      <t xml:space="preserve">оксида углерода </t>
    </r>
    <r>
      <rPr>
        <sz val="14"/>
        <rFont val="Times New Roman"/>
        <family val="1"/>
        <charset val="204"/>
      </rPr>
      <t>в промышленных выбросах (1 исследование)</t>
    </r>
  </si>
  <si>
    <r>
      <t xml:space="preserve">Определение содержания </t>
    </r>
    <r>
      <rPr>
        <b/>
        <sz val="14"/>
        <rFont val="Times New Roman"/>
        <family val="1"/>
        <charset val="204"/>
      </rPr>
      <t>взвешенных веществ</t>
    </r>
    <r>
      <rPr>
        <sz val="14"/>
        <rFont val="Times New Roman"/>
        <family val="1"/>
        <charset val="204"/>
      </rPr>
      <t xml:space="preserve"> (</t>
    </r>
    <r>
      <rPr>
        <b/>
        <sz val="14"/>
        <rFont val="Times New Roman"/>
        <family val="1"/>
        <charset val="204"/>
      </rPr>
      <t>пыли)</t>
    </r>
    <r>
      <rPr>
        <sz val="14"/>
        <rFont val="Times New Roman"/>
        <family val="1"/>
        <charset val="204"/>
      </rPr>
      <t xml:space="preserve"> в промышленных выбросах (1 исследование)</t>
    </r>
  </si>
  <si>
    <r>
      <t xml:space="preserve">Определение содержания </t>
    </r>
    <r>
      <rPr>
        <b/>
        <sz val="14"/>
        <rFont val="Times New Roman"/>
        <family val="1"/>
        <charset val="204"/>
      </rPr>
      <t>сажи</t>
    </r>
    <r>
      <rPr>
        <sz val="14"/>
        <rFont val="Times New Roman"/>
        <family val="1"/>
        <charset val="204"/>
      </rPr>
      <t xml:space="preserve"> в промышленных выбросах (1 исследование)</t>
    </r>
  </si>
  <si>
    <r>
      <t xml:space="preserve">Определение содержания </t>
    </r>
    <r>
      <rPr>
        <b/>
        <sz val="14"/>
        <rFont val="Times New Roman"/>
        <family val="1"/>
        <charset val="204"/>
      </rPr>
      <t>железа</t>
    </r>
    <r>
      <rPr>
        <sz val="14"/>
        <rFont val="Times New Roman"/>
        <family val="1"/>
        <charset val="204"/>
      </rPr>
      <t xml:space="preserve"> в промышленных выбросах методом атомной абсорбции (1 исследование)</t>
    </r>
  </si>
  <si>
    <r>
      <t xml:space="preserve">Определение содержания </t>
    </r>
    <r>
      <rPr>
        <b/>
        <sz val="14"/>
        <rFont val="Times New Roman"/>
        <family val="1"/>
        <charset val="204"/>
      </rPr>
      <t>кадмия</t>
    </r>
    <r>
      <rPr>
        <sz val="14"/>
        <rFont val="Times New Roman"/>
        <family val="1"/>
        <charset val="204"/>
      </rPr>
      <t xml:space="preserve"> в промышленных выбросах методом атомной абсорбции (1 исследование)</t>
    </r>
  </si>
  <si>
    <r>
      <t xml:space="preserve">Определение содержания </t>
    </r>
    <r>
      <rPr>
        <b/>
        <sz val="14"/>
        <rFont val="Times New Roman"/>
        <family val="1"/>
        <charset val="204"/>
      </rPr>
      <t>марганца</t>
    </r>
    <r>
      <rPr>
        <sz val="14"/>
        <rFont val="Times New Roman"/>
        <family val="1"/>
        <charset val="204"/>
      </rPr>
      <t xml:space="preserve"> в промышленных выбросах методом атомной абсорбции (1 исследование)</t>
    </r>
  </si>
  <si>
    <r>
      <t xml:space="preserve">Определение содержания </t>
    </r>
    <r>
      <rPr>
        <b/>
        <sz val="14"/>
        <rFont val="Times New Roman"/>
        <family val="1"/>
        <charset val="204"/>
      </rPr>
      <t>меди</t>
    </r>
    <r>
      <rPr>
        <sz val="14"/>
        <rFont val="Times New Roman"/>
        <family val="1"/>
        <charset val="204"/>
      </rPr>
      <t xml:space="preserve"> в промышленных выбросах методом атомной абсорбции (1 исследование)</t>
    </r>
  </si>
  <si>
    <r>
      <t xml:space="preserve">Определение содержания </t>
    </r>
    <r>
      <rPr>
        <b/>
        <sz val="14"/>
        <rFont val="Times New Roman"/>
        <family val="1"/>
        <charset val="204"/>
      </rPr>
      <t>никеля</t>
    </r>
    <r>
      <rPr>
        <sz val="14"/>
        <rFont val="Times New Roman"/>
        <family val="1"/>
        <charset val="204"/>
      </rPr>
      <t xml:space="preserve"> в промышленных выбросах методом атомной абсорбции (1 исследование) </t>
    </r>
  </si>
  <si>
    <r>
      <t xml:space="preserve">Определение содержания </t>
    </r>
    <r>
      <rPr>
        <b/>
        <sz val="14"/>
        <rFont val="Times New Roman"/>
        <family val="1"/>
        <charset val="204"/>
      </rPr>
      <t>ртути</t>
    </r>
    <r>
      <rPr>
        <sz val="14"/>
        <rFont val="Times New Roman"/>
        <family val="1"/>
        <charset val="204"/>
      </rPr>
      <t xml:space="preserve"> в промышленных выбросах методом атомной абсорбции (1 исследование)</t>
    </r>
  </si>
  <si>
    <r>
      <t xml:space="preserve">Определение содержания </t>
    </r>
    <r>
      <rPr>
        <b/>
        <sz val="14"/>
        <rFont val="Times New Roman"/>
        <family val="1"/>
        <charset val="204"/>
      </rPr>
      <t>свинца</t>
    </r>
    <r>
      <rPr>
        <sz val="14"/>
        <rFont val="Times New Roman"/>
        <family val="1"/>
        <charset val="204"/>
      </rPr>
      <t xml:space="preserve"> в промышленных выбросах методом атомной абсорбции (1 исследование)</t>
    </r>
  </si>
  <si>
    <r>
      <t xml:space="preserve">Определение содержания </t>
    </r>
    <r>
      <rPr>
        <b/>
        <sz val="14"/>
        <rFont val="Times New Roman"/>
        <family val="1"/>
        <charset val="204"/>
      </rPr>
      <t>хрома</t>
    </r>
    <r>
      <rPr>
        <sz val="14"/>
        <rFont val="Times New Roman"/>
        <family val="1"/>
        <charset val="204"/>
      </rPr>
      <t xml:space="preserve"> в промышленных выбросах методом атомной абсорбции (1 исследование)</t>
    </r>
  </si>
  <si>
    <r>
      <t xml:space="preserve">Определение содержания </t>
    </r>
    <r>
      <rPr>
        <b/>
        <sz val="14"/>
        <rFont val="Times New Roman"/>
        <family val="1"/>
        <charset val="204"/>
      </rPr>
      <t>цинка</t>
    </r>
    <r>
      <rPr>
        <sz val="14"/>
        <rFont val="Times New Roman"/>
        <family val="1"/>
        <charset val="204"/>
      </rPr>
      <t xml:space="preserve"> в промышленных выбросах методом атомной абсорбции (1 исследование)</t>
    </r>
  </si>
  <si>
    <r>
      <t xml:space="preserve">Определение </t>
    </r>
    <r>
      <rPr>
        <b/>
        <sz val="14"/>
        <rFont val="Times New Roman"/>
        <family val="1"/>
        <charset val="204"/>
      </rPr>
      <t>дымности (1 исследование)</t>
    </r>
  </si>
  <si>
    <r>
      <t xml:space="preserve">Определение </t>
    </r>
    <r>
      <rPr>
        <b/>
        <sz val="14"/>
        <rFont val="Times New Roman"/>
        <family val="1"/>
        <charset val="204"/>
      </rPr>
      <t>коэффициента избытка воздуха</t>
    </r>
    <r>
      <rPr>
        <sz val="14"/>
        <rFont val="Times New Roman"/>
        <family val="1"/>
        <charset val="204"/>
      </rPr>
      <t xml:space="preserve">  в  промышленных выбросах (1 исследование)</t>
    </r>
  </si>
  <si>
    <r>
      <t xml:space="preserve">Определение </t>
    </r>
    <r>
      <rPr>
        <b/>
        <sz val="14"/>
        <rFont val="Times New Roman"/>
        <family val="1"/>
        <charset val="204"/>
      </rPr>
      <t>скорости движения воздуха и относительной влажности</t>
    </r>
    <r>
      <rPr>
        <sz val="14"/>
        <rFont val="Times New Roman"/>
        <family val="1"/>
        <charset val="204"/>
      </rPr>
      <t xml:space="preserve"> в промышленных  выбросах (1 исследование)</t>
    </r>
  </si>
  <si>
    <t xml:space="preserve">Определение содержания метанола в стеклоомывающих жидкостях методом ХМС </t>
  </si>
  <si>
    <t>3.057</t>
  </si>
  <si>
    <t>3.058</t>
  </si>
  <si>
    <t>Определение иммуноглобулинов класса G к коронавирусу SARS-CoV-2 в клиническом материале</t>
  </si>
  <si>
    <t>2.050</t>
  </si>
  <si>
    <t>Исследование методом ПЦР для выявления возбудителей SARS-CoV-2 в клиническом материале</t>
  </si>
  <si>
    <t>Исследования образцов пищевой продукции и пищевого сырья, продукции лесного хозяйства на радиологические показатели (цезия-137, стронция-90) спектрометрическим методом (1 образец)</t>
  </si>
  <si>
    <t>Исследования образцов строительных материалов, минерального сырья и сырья с повышенным содержанием радионуклидов на радиологические показатели (А-эфф, Калий-40, Радий-226, Торий-232)  спектрометрическим методом (1 образец)</t>
  </si>
  <si>
    <t>введен 08.06.20</t>
  </si>
  <si>
    <t>Контроль диагностической питательной среды для возбудителя холеры Щелочного агара (ЩА)</t>
  </si>
  <si>
    <t>8.1.5.011</t>
  </si>
  <si>
    <t>8.1.5.012</t>
  </si>
  <si>
    <r>
      <t xml:space="preserve">Определение </t>
    </r>
    <r>
      <rPr>
        <b/>
        <sz val="14"/>
        <rFont val="Times New Roman"/>
        <family val="1"/>
        <charset val="204"/>
      </rPr>
      <t>витамина В1</t>
    </r>
    <r>
      <rPr>
        <sz val="14"/>
        <rFont val="Times New Roman"/>
        <family val="1"/>
        <charset val="204"/>
      </rPr>
      <t xml:space="preserve">  в пищевой продукции флуориметрическим методом </t>
    </r>
  </si>
  <si>
    <r>
      <t xml:space="preserve"> Определение </t>
    </r>
    <r>
      <rPr>
        <b/>
        <sz val="14"/>
        <rFont val="Times New Roman"/>
        <family val="1"/>
        <charset val="204"/>
      </rPr>
      <t>витамина В2</t>
    </r>
    <r>
      <rPr>
        <sz val="14"/>
        <rFont val="Times New Roman"/>
        <family val="1"/>
        <charset val="204"/>
      </rPr>
      <t xml:space="preserve">  в пищевой продукции флуориметрическим методом                         </t>
    </r>
  </si>
  <si>
    <t>Определение иммуноглобулинов класса М к коронавирусу SARS-CoV-2 в клиническом материале</t>
  </si>
  <si>
    <t>2.051</t>
  </si>
  <si>
    <t>Исследование методом ПЦР для выявления возбудителей SARS-CoV-2 с предоставлением пробирок для клинического материала</t>
  </si>
  <si>
    <t>2.052</t>
  </si>
  <si>
    <t>2.053</t>
  </si>
  <si>
    <t>2.054</t>
  </si>
  <si>
    <t>2.055</t>
  </si>
  <si>
    <t>введен 22.07.20</t>
  </si>
  <si>
    <t>введен 14.07.20</t>
  </si>
  <si>
    <t>Исследование методом ПЦР для выявления РНК коронавирусов  SARS-CoV-2 в смывах (1 проба)</t>
  </si>
  <si>
    <t>Исследование методом ПЦР для выявления РНК коронавирусов  SARS-CoV-2 в воде</t>
  </si>
  <si>
    <t>Исследование методом ПЦР для выявления РНК коронавирусов SARS-CoV-2 в пищевых продуктах</t>
  </si>
  <si>
    <t>Исследование методом ПЦР для выявления РНК коронавирусов  SARS-CoV-2 в смывах (1 смыв)</t>
  </si>
  <si>
    <t>8.1.5.003.1</t>
  </si>
  <si>
    <t>Определение витамина С (аскорбиновой кислоты) в плодовоовощной продукции методом ВЭЖХ (рентабельность 0%)</t>
  </si>
  <si>
    <t>введен 14.07.2020 для Белгорода</t>
  </si>
  <si>
    <t>8.1.5.010.1</t>
  </si>
  <si>
    <t>Определение жирорастворимых витаминов А (ретинола ацетат) и Е (альфа-токоферол) в пищевой продукции методом ВЭЖХ (рентабельность 0%)</t>
  </si>
  <si>
    <t>8.1.5.011.1</t>
  </si>
  <si>
    <t>Определение витамина В1 в пищевой продукции флуориметрическим методом (рентабельность 0%)</t>
  </si>
  <si>
    <t>8.1.5.012.1</t>
  </si>
  <si>
    <t xml:space="preserve"> Определение витамина В2  в пищевой продукции флуориметрическим методом (рентабельность 0%)</t>
  </si>
  <si>
    <t>8.1.5.013</t>
  </si>
  <si>
    <t xml:space="preserve">Определение содержания каротиноидов  в пищевых продуктах растительного происхождения спектрофотометрическим методом. </t>
  </si>
  <si>
    <t>8.1.5.014</t>
  </si>
  <si>
    <t xml:space="preserve">Определение содержания каротиноидов  в пищевых продуктах животного происхождения, безалкагольных напитков, сокосодержащих напитков, соков, морсов, нектаров, коктейлей и т.п. спектрофотометрическим методом. </t>
  </si>
  <si>
    <t>введен 14.09.20</t>
  </si>
  <si>
    <t>2.056</t>
  </si>
  <si>
    <t xml:space="preserve">Забор респираторных мазков </t>
  </si>
  <si>
    <t>ввден 27.11.20</t>
  </si>
  <si>
    <t>г. Курск - 2021 г.</t>
  </si>
  <si>
    <t>к приказу от "18" декабря 2020 г. №603</t>
  </si>
  <si>
    <t>2.058</t>
  </si>
  <si>
    <t>2.059</t>
  </si>
  <si>
    <t>Исследование методом ПЦР для выявления возбудителей SARS-CoV-2 в клиническом материале (для  пенсионеров, инвалидов, студентов и медицинских работников)</t>
  </si>
  <si>
    <t xml:space="preserve">Забор респираторных мазков (для  пенсионеров, инвалидов, студентов и медицинских работников) </t>
  </si>
  <si>
    <t>3.059</t>
  </si>
  <si>
    <t>3.060</t>
  </si>
  <si>
    <t xml:space="preserve">Определение иммуноглобулинов класса М и G к коронавирусу SARS-CoV-2 в клиническом материале   </t>
  </si>
  <si>
    <t>Забор крови</t>
  </si>
  <si>
    <t>2.060</t>
  </si>
  <si>
    <t xml:space="preserve">Исследование методом ПЦР для выявления возбудителей SARS-CoV-2 в клиническом материале с забором респираторных мазков </t>
  </si>
  <si>
    <t>3.061</t>
  </si>
  <si>
    <t>3.062</t>
  </si>
  <si>
    <t>3.063</t>
  </si>
  <si>
    <t xml:space="preserve"> Определение иммуноглобулинов класса M к коронавирусу SARS-CoV-2 в клиническом материале с забором крови</t>
  </si>
  <si>
    <t xml:space="preserve">Определение иммуноглобулинов класса G к коронавирусу SARS-CoV-2 в клиническом материале с забором крови    </t>
  </si>
  <si>
    <t xml:space="preserve">Определение иммуноглобулинов класса М и G к коронавирусу SARS-CoV-2 в клиническом материале   с забором крови      </t>
  </si>
  <si>
    <t>2.061</t>
  </si>
  <si>
    <t xml:space="preserve">Исследование методом ПЦР для выявления возбудителей SARS-CoV-2 в клиническом материале с забром респираторных мазков (для  пенсионеров, инвалидов, студентов и медицинских работников) </t>
  </si>
  <si>
    <t>2.062</t>
  </si>
  <si>
    <t>Исследование методом ПЦР для выявления возбудителей SARS-CoV-2 в клиническом материале с забором респираторных мазков с выдачей результата на английском языке</t>
  </si>
  <si>
    <r>
      <t xml:space="preserve">Определение </t>
    </r>
    <r>
      <rPr>
        <b/>
        <sz val="14"/>
        <rFont val="Times New Roman"/>
        <family val="1"/>
        <charset val="204"/>
      </rPr>
      <t>йодид-ионов</t>
    </r>
    <r>
      <rPr>
        <sz val="14"/>
        <rFont val="Times New Roman"/>
        <family val="1"/>
        <charset val="204"/>
      </rPr>
      <t xml:space="preserve"> в воде, расфасованной в емкости, вольтамперометрическим методом</t>
    </r>
  </si>
  <si>
    <t>Исследование методом ПЦР для выявления возбудителей SARS-CoV-2 в клиническом материале с выдачей протокола на английском языке с QR-кодом</t>
  </si>
  <si>
    <t>2.065</t>
  </si>
  <si>
    <t>Определение витамина С в пищевых продуктах флуориметрическим методом</t>
  </si>
  <si>
    <t>8.1.5.015</t>
  </si>
  <si>
    <t>Определение пищевых волокон   в пищевых продуктах ферментативно-гравиметрическим методом</t>
  </si>
  <si>
    <t>8.1.6.038</t>
  </si>
  <si>
    <t>Определение органических кислот в пищевых продуктах  методом капиллярного электрофореза</t>
  </si>
  <si>
    <t>8.11.021</t>
  </si>
  <si>
    <t>Определение фруктозы,  глюкозы и сахарозы  в пищевых продуктах методом капиллярного электрофореза</t>
  </si>
  <si>
    <t>8.1.6.039</t>
  </si>
  <si>
    <t xml:space="preserve">Определение наличия/отсутствия крахмала в глюкозе кристаллической </t>
  </si>
  <si>
    <t>8.1.6.040</t>
  </si>
  <si>
    <t>Определение прозрачности раствора глюкозы</t>
  </si>
  <si>
    <t>8.1.6.041</t>
  </si>
  <si>
    <t>Проба на отсутствие свободных минеральных кислот в глюкозе</t>
  </si>
  <si>
    <t>8.1.6.042</t>
  </si>
  <si>
    <t>8.1.6.043</t>
  </si>
  <si>
    <t xml:space="preserve"> Определение цветности раствора глюкозы</t>
  </si>
  <si>
    <t>8.1.6.044</t>
  </si>
  <si>
    <t>Глюкоза кристаллическая гидратная проба на отсутствие декстринов</t>
  </si>
  <si>
    <t>8.1.6.045</t>
  </si>
  <si>
    <t>Глюкоза кристаллическая гидратная определение массовой доли железа</t>
  </si>
  <si>
    <t>8.1.6.046</t>
  </si>
  <si>
    <t>Определение аскорбиновой кислоты в плодах шиповника титриметрическим методом</t>
  </si>
  <si>
    <t>8.1.6.047</t>
  </si>
  <si>
    <t>Определение свободных органических кислот в плодах шиповника титриметрическим методом</t>
  </si>
  <si>
    <t>8.1.6.048</t>
  </si>
  <si>
    <t>Определение подъёмной силы дрожжей</t>
  </si>
  <si>
    <t>8.3.027</t>
  </si>
  <si>
    <t>Определение кислотности сухого молока титриметрическим методом</t>
  </si>
  <si>
    <t>8.3.028</t>
  </si>
  <si>
    <t>Определение мочевины в сыром молоке колориметрическим методом</t>
  </si>
  <si>
    <t>8.9.028</t>
  </si>
  <si>
    <t xml:space="preserve"> Определение массовой доли бензойной кислоты в кондитерских изделиях фотометрическим методом</t>
  </si>
  <si>
    <t>8.9.029</t>
  </si>
  <si>
    <t xml:space="preserve">Определение диоксида серы в кондитерских изделиях титриметрическим методом </t>
  </si>
  <si>
    <t>Определение тиобарбитурового числа в мясе и мясных продуктах фотометрическим методом</t>
  </si>
  <si>
    <t>8.2.015</t>
  </si>
  <si>
    <t>8.5.017</t>
  </si>
  <si>
    <t>Определение перекисного числа в майонезе титриметрическим методом</t>
  </si>
  <si>
    <t>8.11.022</t>
  </si>
  <si>
    <t>Определение чистоты в спирте</t>
  </si>
  <si>
    <t>8.9.030</t>
  </si>
  <si>
    <t>Определение коэффициента набухаемости хлебобулочных изделий</t>
  </si>
  <si>
    <t>Определение массовой доли оксида железа  в поваренной соли трилонометрическим методом</t>
  </si>
  <si>
    <t>Определение йодистого калия  в поваренной соли перманганатным методом</t>
  </si>
  <si>
    <t>Определение массовой доли оксида железа  в поваренной соли фотоколориметрическим методом</t>
  </si>
  <si>
    <t>8.10.008</t>
  </si>
  <si>
    <t>8.10.009</t>
  </si>
  <si>
    <t>8.10.010</t>
  </si>
  <si>
    <t>Определение бромид-ионов в минеральной воде титриметрическим методом</t>
  </si>
  <si>
    <t>Определение йодид-ионов в минеральной воде титриметрическим методом</t>
  </si>
  <si>
    <t>Определения ионов железа в минеральной воде фотометрическим методом</t>
  </si>
  <si>
    <t>Определение  двуокиси углерода в минеральной воде фотометрическим методом</t>
  </si>
  <si>
    <t>8.14.018</t>
  </si>
  <si>
    <t>8.14.019</t>
  </si>
  <si>
    <t>8.14.020</t>
  </si>
  <si>
    <t>8.14.021</t>
  </si>
  <si>
    <t>8.1.015.01</t>
  </si>
  <si>
    <t>Определение химических элементов в пищевых продуктах атомно-абсорбционным методом (натрий )</t>
  </si>
  <si>
    <t>8.1.015.02</t>
  </si>
  <si>
    <t>Определение химических элементов в пищевых продуктах атомно-абсорбционным методом (калий)</t>
  </si>
  <si>
    <t>8.1.015.03</t>
  </si>
  <si>
    <t>Определение химических элементов в пищевых продуктах атомно-абсорбционным методом (кальций)</t>
  </si>
  <si>
    <t>8.1.015.04</t>
  </si>
  <si>
    <t>Определение химических элементов в пищевых продуктах атомно-абсорбционным методом (магний)</t>
  </si>
  <si>
    <t>8.1.015.05</t>
  </si>
  <si>
    <t>Определение химических элементов в пищевых продуктах атомно-абсорбционным методом (железо)</t>
  </si>
  <si>
    <t>8.1.015.06</t>
  </si>
  <si>
    <t>Определение химических элементов в пищевых продуктах атомно-абсорбционным методом (марганец)</t>
  </si>
  <si>
    <t>8.1.015.07</t>
  </si>
  <si>
    <t>Определение химических элементов в пищевых продуктах атомно-абсорбционным методом (медь)</t>
  </si>
  <si>
    <t>8.1.015.08</t>
  </si>
  <si>
    <t>Определение химических элементов в пищевых продуктах атомно-абсорбционным методом (цинк)</t>
  </si>
  <si>
    <t>8.1.015.09</t>
  </si>
  <si>
    <t>Определение химических элементов в пищевых продуктах атомно-абсорбционным методом (кобальт)</t>
  </si>
  <si>
    <t>8.1.015.10</t>
  </si>
  <si>
    <t>Определение химических элементов в пищевых продуктах атомно-абсорбционным методом (никель)</t>
  </si>
  <si>
    <t>8.1.015.11</t>
  </si>
  <si>
    <t>Определение химических элементов в пищевых продуктах атомно-абсорбционным методом (хром)</t>
  </si>
  <si>
    <t>3.064</t>
  </si>
  <si>
    <t xml:space="preserve">Определение иммуноглобулинов класса M к коронавирусу SARS-CoV-2 в клиническом материале с забором крови с выдачей результата на английском языке </t>
  </si>
  <si>
    <t>3.065</t>
  </si>
  <si>
    <t xml:space="preserve">Определение иммуноглобулинов класса G к коронавирусу SARS-CoV-2 в клиническом материале с забором крови с выдачей результата на английском языке </t>
  </si>
  <si>
    <t>3.066</t>
  </si>
  <si>
    <t xml:space="preserve">Определение иммуноглобулинов класса M и G к коронавирусу SARS-CoV-2 в клиническом материале с забором крови с выдачей результата на английском языке </t>
  </si>
  <si>
    <t>16.015</t>
  </si>
  <si>
    <t>Санитарно-эпидемиологическая экспертиза маркировки пищевой (непищевой) продукции с подготовкой экспертного заключения</t>
  </si>
  <si>
    <t>16.016</t>
  </si>
  <si>
    <t>Подготовка экспертного заключения по оценке показателей факторов среды обитания</t>
  </si>
  <si>
    <t>16.017</t>
  </si>
  <si>
    <t>16.018</t>
  </si>
  <si>
    <t>Проведение санитарно-эпидемиологической оценки показателей факторов среды обитания по результатам лабораторных исследований/измерений (1 показатель)</t>
  </si>
  <si>
    <t>16.019</t>
  </si>
  <si>
    <t>16.020</t>
  </si>
  <si>
    <t>Проведение санитарно-эпидемиологической оценки показателей факторов среды обитания по результатам лабораторных исследований/измерений, выполненных ИЛЦ ФБУЗ «Центр гигиены и эпидемиологии в Курской области» (1 показатель)</t>
  </si>
  <si>
    <r>
      <t>Повторная</t>
    </r>
    <r>
      <rPr>
        <sz val="14"/>
        <color rgb="FF000000"/>
        <rFont val="Times New Roman"/>
        <family val="1"/>
        <charset val="204"/>
      </rPr>
      <t xml:space="preserve"> подготовка экспертного заключения по оценке показателей факторов среды обитания</t>
    </r>
  </si>
  <si>
    <r>
      <t>Повторное</t>
    </r>
    <r>
      <rPr>
        <sz val="14"/>
        <color rgb="FF000000"/>
        <rFont val="Times New Roman"/>
        <family val="1"/>
        <charset val="204"/>
      </rPr>
      <t xml:space="preserve"> проведение санитарно-эпидемиологической оценки показателей факторов среды обитания по результатам лабораторных исследований/измерений (1 показатель)</t>
    </r>
  </si>
  <si>
    <t>3. Настоящий Прейскурант утвержден Приказом главного врача ФБУЗ "Центр гигиены и эпидемиологии в Курской области" от 18 декабря 2020 №603 с изменениями и дополнениями от 02.02.2021 № 66; от 10.02.2021 № 84; от 17.03.2021г. №136; от 05.04.2021г. №157; от 19.04.2021 №186; 20.05.2021 №221; от 16.06.2021 №246; от 06.10.2021 № 380; от 29.10.2021 №413</t>
  </si>
  <si>
    <t>16.010</t>
  </si>
  <si>
    <r>
      <t>Экспертиза проектной документации технологической части</t>
    </r>
    <r>
      <rPr>
        <b/>
        <sz val="12"/>
        <rFont val="Times New Roman"/>
        <family val="1"/>
        <charset val="204"/>
      </rPr>
      <t xml:space="preserve"> </t>
    </r>
    <r>
      <rPr>
        <sz val="14"/>
        <rFont val="Times New Roman"/>
        <family val="1"/>
        <charset val="204"/>
      </rPr>
      <t>пректа строительства, реконструкции, технологического перевооружения, перепланировки объекта по заявлениям граждан, юридических лиц и индивидуальных предпринимателей (</t>
    </r>
    <r>
      <rPr>
        <b/>
        <sz val="14"/>
        <rFont val="Times New Roman"/>
        <family val="1"/>
        <charset val="204"/>
      </rPr>
      <t>по 1 разделу</t>
    </r>
    <r>
      <rPr>
        <sz val="14"/>
        <rFont val="Times New Roman"/>
        <family val="1"/>
        <charset val="204"/>
      </rPr>
      <t>)</t>
    </r>
  </si>
</sst>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8"/>
      <name val="Arial"/>
      <family val="2"/>
      <charset val="204"/>
    </font>
    <font>
      <sz val="16"/>
      <name val="Times New Roman"/>
      <family val="1"/>
      <charset val="204"/>
    </font>
    <font>
      <sz val="20"/>
      <name val="Times New Roman"/>
      <family val="1"/>
      <charset val="204"/>
    </font>
    <font>
      <b/>
      <sz val="20"/>
      <name val="Times New Roman"/>
      <family val="1"/>
      <charset val="204"/>
    </font>
    <font>
      <sz val="14"/>
      <name val="Times New Roman"/>
      <family val="1"/>
      <charset val="204"/>
    </font>
    <font>
      <b/>
      <sz val="14"/>
      <name val="Times New Roman"/>
      <family val="1"/>
      <charset val="204"/>
    </font>
    <font>
      <sz val="12"/>
      <name val="Times New Roman"/>
      <family val="1"/>
      <charset val="204"/>
    </font>
    <font>
      <b/>
      <sz val="12"/>
      <name val="Times New Roman"/>
      <family val="1"/>
      <charset val="204"/>
    </font>
    <font>
      <sz val="22"/>
      <name val="Times New Roman"/>
      <family val="1"/>
      <charset val="204"/>
    </font>
    <font>
      <i/>
      <sz val="14"/>
      <name val="Times New Roman"/>
      <family val="1"/>
      <charset val="204"/>
    </font>
    <font>
      <i/>
      <sz val="12"/>
      <name val="Times New Roman"/>
      <family val="1"/>
      <charset val="204"/>
    </font>
    <font>
      <b/>
      <sz val="14"/>
      <name val="Calibri"/>
      <family val="2"/>
      <charset val="204"/>
    </font>
    <font>
      <b/>
      <sz val="16"/>
      <name val="Times New Roman"/>
      <family val="1"/>
      <charset val="204"/>
    </font>
    <font>
      <sz val="16"/>
      <name val="Calibri"/>
      <family val="2"/>
      <charset val="204"/>
    </font>
    <font>
      <sz val="16"/>
      <name val="Arial"/>
      <family val="2"/>
      <charset val="204"/>
    </font>
    <font>
      <sz val="14"/>
      <color rgb="FFFF0000"/>
      <name val="Times New Roman"/>
      <family val="1"/>
      <charset val="204"/>
    </font>
    <font>
      <b/>
      <sz val="14"/>
      <color rgb="FFFF0000"/>
      <name val="Times New Roman"/>
      <family val="1"/>
      <charset val="204"/>
    </font>
    <font>
      <sz val="12"/>
      <name val="Arial"/>
      <family val="2"/>
      <charset val="204"/>
    </font>
    <font>
      <sz val="14"/>
      <color rgb="FF000000"/>
      <name val="Times New Roman"/>
      <family val="1"/>
      <charset val="204"/>
    </font>
    <font>
      <b/>
      <sz val="14"/>
      <color rgb="FF000000"/>
      <name val="Times New Roman"/>
      <family val="1"/>
      <charset val="204"/>
    </font>
  </fonts>
  <fills count="2">
    <fill>
      <patternFill patternType="none"/>
    </fill>
    <fill>
      <patternFill patternType="gray125"/>
    </fill>
  </fills>
  <borders count="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horizontal="left"/>
    </xf>
  </cellStyleXfs>
  <cellXfs count="124">
    <xf numFmtId="0" fontId="0" fillId="0" borderId="0" xfId="0" applyAlignment="1"/>
    <xf numFmtId="0" fontId="1" fillId="0" borderId="0" xfId="0" applyFont="1" applyFill="1" applyAlignment="1">
      <alignment horizontal="left" vertical="top"/>
    </xf>
    <xf numFmtId="0" fontId="1" fillId="0" borderId="0" xfId="0" applyFont="1" applyFill="1" applyBorder="1" applyAlignment="1">
      <alignment horizontal="left" vertical="top" wrapText="1"/>
    </xf>
    <xf numFmtId="0" fontId="1" fillId="0" borderId="0" xfId="0" applyFont="1" applyFill="1" applyAlignment="1"/>
    <xf numFmtId="1" fontId="1" fillId="0" borderId="0" xfId="0" applyNumberFormat="1" applyFont="1" applyFill="1" applyBorder="1" applyAlignment="1">
      <alignment horizontal="left" vertical="top"/>
    </xf>
    <xf numFmtId="0" fontId="2" fillId="0" borderId="0" xfId="0" applyFont="1" applyFill="1" applyAlignment="1">
      <alignment horizontal="left" vertical="top"/>
    </xf>
    <xf numFmtId="0" fontId="2" fillId="0" borderId="0" xfId="0" applyFont="1" applyFill="1" applyAlignment="1">
      <alignment vertical="top"/>
    </xf>
    <xf numFmtId="0" fontId="4" fillId="0" borderId="1" xfId="0" applyFont="1" applyFill="1" applyBorder="1" applyAlignment="1">
      <alignment horizontal="center" vertical="top" wrapText="1"/>
    </xf>
    <xf numFmtId="0" fontId="4" fillId="0" borderId="2" xfId="0" applyFont="1" applyFill="1" applyBorder="1" applyAlignment="1">
      <alignment horizontal="center" vertical="top"/>
    </xf>
    <xf numFmtId="49" fontId="4" fillId="0" borderId="1" xfId="0" applyNumberFormat="1" applyFont="1" applyFill="1" applyBorder="1" applyAlignment="1">
      <alignment horizontal="left" vertical="top"/>
    </xf>
    <xf numFmtId="49" fontId="5" fillId="0" borderId="2" xfId="0" applyNumberFormat="1" applyFont="1" applyFill="1" applyBorder="1" applyAlignment="1">
      <alignment horizontal="center" vertical="top"/>
    </xf>
    <xf numFmtId="49" fontId="5" fillId="0" borderId="2" xfId="0" applyNumberFormat="1" applyFont="1" applyFill="1" applyBorder="1" applyAlignment="1">
      <alignment horizontal="left" vertical="top"/>
    </xf>
    <xf numFmtId="49" fontId="5" fillId="0" borderId="4" xfId="0" applyNumberFormat="1" applyFont="1" applyFill="1" applyBorder="1" applyAlignment="1">
      <alignment horizontal="left" vertical="top" wrapText="1"/>
    </xf>
    <xf numFmtId="0" fontId="5" fillId="0" borderId="4" xfId="0" applyFont="1" applyFill="1" applyBorder="1" applyAlignment="1">
      <alignment horizontal="center" vertical="top" wrapText="1"/>
    </xf>
    <xf numFmtId="49" fontId="4" fillId="0" borderId="4" xfId="0" applyNumberFormat="1" applyFont="1" applyFill="1" applyBorder="1" applyAlignment="1">
      <alignment horizontal="left" vertical="top" wrapText="1"/>
    </xf>
    <xf numFmtId="0" fontId="4" fillId="0" borderId="4" xfId="0" applyFont="1" applyFill="1" applyBorder="1" applyAlignment="1">
      <alignment horizontal="left" vertical="top" wrapText="1"/>
    </xf>
    <xf numFmtId="49" fontId="5" fillId="0" borderId="2" xfId="0" applyNumberFormat="1" applyFont="1" applyFill="1" applyBorder="1" applyAlignment="1">
      <alignment horizontal="left" vertical="top" wrapText="1"/>
    </xf>
    <xf numFmtId="0" fontId="5" fillId="0" borderId="2" xfId="0" applyFont="1" applyFill="1" applyBorder="1" applyAlignment="1">
      <alignment horizontal="center" vertical="top" wrapText="1"/>
    </xf>
    <xf numFmtId="49" fontId="4" fillId="0" borderId="2" xfId="0" applyNumberFormat="1"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2" xfId="0" applyFont="1" applyFill="1" applyBorder="1" applyAlignment="1">
      <alignment vertical="top" wrapText="1"/>
    </xf>
    <xf numFmtId="0" fontId="4" fillId="0" borderId="2" xfId="0" applyFont="1" applyFill="1" applyBorder="1" applyAlignment="1" applyProtection="1">
      <alignment horizontal="left" vertical="top" wrapText="1"/>
      <protection locked="0"/>
    </xf>
    <xf numFmtId="1" fontId="4" fillId="0" borderId="2" xfId="0" applyNumberFormat="1" applyFont="1" applyFill="1" applyBorder="1" applyAlignment="1">
      <alignment horizontal="left" vertical="top"/>
    </xf>
    <xf numFmtId="49" fontId="5" fillId="0" borderId="2" xfId="0" applyNumberFormat="1" applyFont="1" applyFill="1" applyBorder="1" applyAlignment="1">
      <alignment horizontal="center" vertical="top" wrapText="1"/>
    </xf>
    <xf numFmtId="49" fontId="5" fillId="0" borderId="2" xfId="0" applyNumberFormat="1" applyFont="1" applyFill="1" applyBorder="1" applyAlignment="1">
      <alignment horizontal="center" vertical="center" wrapText="1"/>
    </xf>
    <xf numFmtId="0" fontId="4" fillId="0" borderId="1" xfId="0" applyFont="1" applyFill="1" applyBorder="1" applyAlignment="1">
      <alignment vertical="top" wrapText="1"/>
    </xf>
    <xf numFmtId="0" fontId="5" fillId="0" borderId="2" xfId="0" applyFont="1" applyFill="1" applyBorder="1" applyAlignment="1">
      <alignment horizontal="left" vertical="top"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4" fillId="0" borderId="2" xfId="0" applyFont="1" applyFill="1" applyBorder="1" applyAlignment="1">
      <alignment horizontal="left" vertical="top"/>
    </xf>
    <xf numFmtId="1" fontId="4" fillId="0" borderId="2" xfId="0" applyNumberFormat="1" applyFont="1" applyFill="1" applyBorder="1" applyAlignment="1">
      <alignment vertical="top"/>
    </xf>
    <xf numFmtId="49" fontId="5" fillId="0" borderId="2" xfId="0" applyNumberFormat="1" applyFont="1" applyFill="1" applyBorder="1" applyAlignment="1">
      <alignment vertical="top"/>
    </xf>
    <xf numFmtId="49" fontId="4" fillId="0" borderId="2" xfId="0" applyNumberFormat="1" applyFont="1" applyFill="1" applyBorder="1" applyAlignment="1">
      <alignment horizontal="left" vertical="top"/>
    </xf>
    <xf numFmtId="0" fontId="2" fillId="0" borderId="0" xfId="0" applyFont="1" applyFill="1" applyAlignment="1"/>
    <xf numFmtId="0" fontId="1" fillId="0" borderId="0" xfId="0" applyFont="1" applyFill="1" applyBorder="1" applyAlignment="1"/>
    <xf numFmtId="0" fontId="1" fillId="0" borderId="0" xfId="0" applyFont="1" applyFill="1" applyAlignment="1">
      <alignment wrapText="1"/>
    </xf>
    <xf numFmtId="0" fontId="4" fillId="0" borderId="2" xfId="0" applyFont="1" applyFill="1" applyBorder="1" applyAlignment="1">
      <alignment horizontal="left" wrapText="1"/>
    </xf>
    <xf numFmtId="0" fontId="1" fillId="0" borderId="0" xfId="0" applyFont="1" applyFill="1" applyAlignment="1">
      <alignment vertical="center"/>
    </xf>
    <xf numFmtId="0" fontId="1" fillId="0" borderId="0" xfId="0" applyFont="1" applyFill="1" applyBorder="1" applyAlignment="1">
      <alignment horizontal="center"/>
    </xf>
    <xf numFmtId="0" fontId="4" fillId="0" borderId="2" xfId="0" applyFont="1" applyFill="1" applyBorder="1" applyAlignment="1">
      <alignment vertical="top"/>
    </xf>
    <xf numFmtId="0" fontId="5" fillId="0" borderId="2" xfId="0" applyFont="1" applyFill="1" applyBorder="1" applyAlignment="1">
      <alignment vertical="center"/>
    </xf>
    <xf numFmtId="0" fontId="4" fillId="0" borderId="2" xfId="0" applyFont="1" applyFill="1" applyBorder="1" applyAlignment="1">
      <alignment horizontal="left" vertical="center" wrapText="1"/>
    </xf>
    <xf numFmtId="0" fontId="5" fillId="0" borderId="1" xfId="0" applyFont="1" applyFill="1" applyBorder="1" applyAlignment="1">
      <alignment horizontal="center" vertical="top" wrapText="1"/>
    </xf>
    <xf numFmtId="49" fontId="4" fillId="0" borderId="2" xfId="0" applyNumberFormat="1" applyFont="1" applyFill="1" applyBorder="1" applyAlignment="1">
      <alignment horizontal="left" vertical="center"/>
    </xf>
    <xf numFmtId="0" fontId="4" fillId="0" borderId="1" xfId="0" applyFont="1" applyFill="1" applyBorder="1" applyAlignment="1">
      <alignment vertical="center" wrapText="1"/>
    </xf>
    <xf numFmtId="0" fontId="4" fillId="0" borderId="2" xfId="0" applyFont="1" applyFill="1" applyBorder="1" applyAlignment="1">
      <alignment vertical="center" wrapText="1"/>
    </xf>
    <xf numFmtId="2" fontId="5" fillId="0" borderId="2" xfId="0" applyNumberFormat="1" applyFont="1" applyFill="1" applyBorder="1" applyAlignment="1">
      <alignment horizontal="right" wrapText="1"/>
    </xf>
    <xf numFmtId="2" fontId="4" fillId="0" borderId="2" xfId="0" applyNumberFormat="1" applyFont="1" applyFill="1" applyBorder="1" applyAlignment="1">
      <alignment horizontal="right" wrapText="1"/>
    </xf>
    <xf numFmtId="2" fontId="4" fillId="0" borderId="2" xfId="0" applyNumberFormat="1" applyFont="1" applyFill="1" applyBorder="1" applyAlignment="1">
      <alignment horizontal="center" vertical="top" wrapText="1"/>
    </xf>
    <xf numFmtId="0" fontId="2" fillId="0" borderId="0" xfId="0" applyFont="1" applyFill="1" applyAlignment="1">
      <alignment vertical="top" wrapText="1"/>
    </xf>
    <xf numFmtId="0" fontId="3" fillId="0" borderId="0" xfId="0" applyFont="1" applyFill="1" applyAlignment="1">
      <alignment vertical="top"/>
    </xf>
    <xf numFmtId="0" fontId="1" fillId="0" borderId="0" xfId="0" applyFont="1" applyFill="1" applyAlignment="1">
      <alignment vertical="top" wrapText="1"/>
    </xf>
    <xf numFmtId="0" fontId="1" fillId="0" borderId="0" xfId="0" applyFont="1" applyFill="1" applyAlignment="1">
      <alignment horizontal="left" vertical="top" wrapText="1"/>
    </xf>
    <xf numFmtId="0" fontId="1" fillId="0" borderId="2" xfId="0" applyFont="1" applyFill="1" applyBorder="1" applyAlignment="1"/>
    <xf numFmtId="0" fontId="1" fillId="0" borderId="2" xfId="0" applyFont="1" applyFill="1" applyBorder="1" applyAlignment="1">
      <alignment wrapText="1"/>
    </xf>
    <xf numFmtId="2" fontId="4" fillId="0" borderId="2" xfId="0" applyNumberFormat="1" applyFont="1" applyFill="1" applyBorder="1" applyAlignment="1">
      <alignment horizontal="right" vertical="top" wrapText="1"/>
    </xf>
    <xf numFmtId="49" fontId="5"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49" fontId="4" fillId="0" borderId="2" xfId="0" applyNumberFormat="1" applyFont="1" applyFill="1" applyBorder="1" applyAlignment="1">
      <alignment vertical="top"/>
    </xf>
    <xf numFmtId="0" fontId="1" fillId="0" borderId="2" xfId="0" applyFont="1" applyFill="1" applyBorder="1" applyAlignment="1">
      <alignment horizontal="center"/>
    </xf>
    <xf numFmtId="0" fontId="1" fillId="0" borderId="0" xfId="0" applyFont="1" applyFill="1" applyAlignment="1">
      <alignment vertical="top"/>
    </xf>
    <xf numFmtId="0" fontId="2" fillId="0" borderId="0" xfId="0" applyFont="1" applyFill="1" applyAlignment="1">
      <alignment horizontal="left" vertical="top" wrapText="1"/>
    </xf>
    <xf numFmtId="0" fontId="6" fillId="0" borderId="0" xfId="0" applyFont="1" applyFill="1" applyAlignment="1">
      <alignment horizontal="center" vertical="top" wrapText="1"/>
    </xf>
    <xf numFmtId="0" fontId="4" fillId="0" borderId="2" xfId="0" applyFont="1" applyFill="1" applyBorder="1" applyAlignment="1">
      <alignment horizontal="center" vertical="top" wrapText="1"/>
    </xf>
    <xf numFmtId="49" fontId="5" fillId="0" borderId="3" xfId="0" applyNumberFormat="1" applyFont="1" applyFill="1" applyBorder="1" applyAlignment="1">
      <alignment horizontal="center" vertical="top" wrapText="1"/>
    </xf>
    <xf numFmtId="49" fontId="5" fillId="0" borderId="3" xfId="0" applyNumberFormat="1" applyFont="1" applyFill="1" applyBorder="1" applyAlignment="1">
      <alignment horizontal="center" vertical="center" wrapText="1"/>
    </xf>
    <xf numFmtId="2" fontId="4" fillId="0" borderId="2" xfId="0" applyNumberFormat="1" applyFont="1" applyFill="1" applyBorder="1" applyAlignment="1">
      <alignment wrapText="1"/>
    </xf>
    <xf numFmtId="2" fontId="5" fillId="0" borderId="2" xfId="0" applyNumberFormat="1" applyFont="1" applyFill="1" applyBorder="1" applyAlignment="1" applyProtection="1">
      <alignment wrapText="1"/>
      <protection locked="0"/>
    </xf>
    <xf numFmtId="2" fontId="5" fillId="0" borderId="2" xfId="0" applyNumberFormat="1" applyFont="1" applyFill="1" applyBorder="1" applyAlignment="1">
      <alignment wrapText="1"/>
    </xf>
    <xf numFmtId="0" fontId="4" fillId="0" borderId="6" xfId="0" applyFont="1" applyFill="1" applyBorder="1" applyAlignment="1">
      <alignment horizontal="left" vertical="top" wrapText="1"/>
    </xf>
    <xf numFmtId="0" fontId="4" fillId="0" borderId="2" xfId="0" applyFont="1" applyFill="1" applyBorder="1" applyAlignment="1">
      <alignment horizontal="justify" vertical="top" wrapText="1"/>
    </xf>
    <xf numFmtId="0" fontId="4" fillId="0" borderId="6" xfId="0" applyFont="1" applyFill="1" applyBorder="1" applyAlignment="1">
      <alignment vertical="top" wrapText="1"/>
    </xf>
    <xf numFmtId="0" fontId="5" fillId="0" borderId="2" xfId="0" applyFont="1" applyFill="1" applyBorder="1" applyAlignment="1">
      <alignment vertical="top" wrapText="1"/>
    </xf>
    <xf numFmtId="0" fontId="5" fillId="0" borderId="6" xfId="0" applyFont="1" applyFill="1" applyBorder="1" applyAlignment="1">
      <alignment vertical="top" wrapText="1"/>
    </xf>
    <xf numFmtId="0" fontId="4" fillId="0" borderId="2" xfId="0" applyFont="1" applyFill="1" applyBorder="1" applyAlignment="1">
      <alignment wrapText="1"/>
    </xf>
    <xf numFmtId="1" fontId="4" fillId="0" borderId="2" xfId="0" applyNumberFormat="1" applyFont="1" applyFill="1" applyBorder="1" applyAlignment="1">
      <alignment horizontal="center" vertical="top" wrapText="1"/>
    </xf>
    <xf numFmtId="0" fontId="12" fillId="0" borderId="0" xfId="0" applyFont="1" applyFill="1" applyAlignment="1"/>
    <xf numFmtId="0" fontId="3" fillId="0" borderId="0" xfId="0" applyFont="1" applyFill="1" applyAlignment="1"/>
    <xf numFmtId="0" fontId="12" fillId="0" borderId="2" xfId="0" applyFont="1" applyFill="1" applyBorder="1" applyAlignment="1"/>
    <xf numFmtId="0" fontId="12" fillId="0" borderId="2" xfId="0" applyFont="1" applyFill="1" applyBorder="1" applyAlignment="1">
      <alignment wrapText="1"/>
    </xf>
    <xf numFmtId="0" fontId="13" fillId="0" borderId="0" xfId="0" applyFont="1" applyFill="1" applyAlignment="1"/>
    <xf numFmtId="0" fontId="14" fillId="0" borderId="0" xfId="0" applyFont="1" applyFill="1" applyAlignment="1"/>
    <xf numFmtId="0" fontId="7" fillId="0" borderId="0" xfId="0" applyFont="1" applyFill="1" applyBorder="1" applyAlignment="1">
      <alignment horizontal="center" vertical="top"/>
    </xf>
    <xf numFmtId="0" fontId="0" fillId="0" borderId="0" xfId="0" applyFont="1" applyFill="1" applyBorder="1" applyAlignment="1"/>
    <xf numFmtId="0" fontId="0" fillId="0" borderId="0" xfId="0" applyFont="1" applyFill="1" applyAlignment="1"/>
    <xf numFmtId="2" fontId="15" fillId="0" borderId="2" xfId="0" applyNumberFormat="1" applyFont="1" applyFill="1" applyBorder="1" applyAlignment="1">
      <alignment horizontal="right" wrapText="1"/>
    </xf>
    <xf numFmtId="2" fontId="16" fillId="0" borderId="2" xfId="0" applyNumberFormat="1" applyFont="1" applyFill="1" applyBorder="1" applyAlignment="1" applyProtection="1">
      <alignment wrapText="1"/>
      <protection locked="0"/>
    </xf>
    <xf numFmtId="2" fontId="15" fillId="0" borderId="2" xfId="0" applyNumberFormat="1" applyFont="1" applyFill="1" applyBorder="1" applyAlignment="1">
      <alignment wrapText="1"/>
    </xf>
    <xf numFmtId="2" fontId="16" fillId="0" borderId="2" xfId="0" applyNumberFormat="1" applyFont="1" applyFill="1" applyBorder="1" applyAlignment="1">
      <alignment wrapText="1"/>
    </xf>
    <xf numFmtId="2" fontId="16" fillId="0" borderId="2" xfId="0" applyNumberFormat="1" applyFont="1" applyFill="1" applyBorder="1" applyAlignment="1">
      <alignment horizontal="right" wrapText="1"/>
    </xf>
    <xf numFmtId="0" fontId="17" fillId="0" borderId="0" xfId="0" applyFont="1" applyAlignment="1"/>
    <xf numFmtId="0" fontId="1" fillId="0" borderId="0" xfId="0" applyFont="1" applyFill="1" applyAlignment="1">
      <alignment vertical="top"/>
    </xf>
    <xf numFmtId="0" fontId="6" fillId="0" borderId="0" xfId="0" applyFont="1" applyFill="1" applyAlignment="1"/>
    <xf numFmtId="0" fontId="4" fillId="0" borderId="1" xfId="0" applyFont="1" applyFill="1" applyBorder="1" applyAlignment="1">
      <alignment horizontal="left" vertical="center"/>
    </xf>
    <xf numFmtId="2" fontId="12" fillId="0" borderId="0" xfId="0" applyNumberFormat="1" applyFont="1" applyFill="1" applyAlignment="1"/>
    <xf numFmtId="2" fontId="1" fillId="0" borderId="0" xfId="0" applyNumberFormat="1" applyFont="1" applyFill="1" applyAlignment="1"/>
    <xf numFmtId="0" fontId="1" fillId="0" borderId="0" xfId="0" applyFont="1" applyFill="1" applyAlignment="1">
      <alignment vertical="top"/>
    </xf>
    <xf numFmtId="2" fontId="1" fillId="0" borderId="2" xfId="0" applyNumberFormat="1" applyFont="1" applyFill="1" applyBorder="1" applyAlignment="1">
      <alignment wrapText="1"/>
    </xf>
    <xf numFmtId="2" fontId="12" fillId="0" borderId="2" xfId="0" applyNumberFormat="1" applyFont="1" applyFill="1" applyBorder="1" applyAlignment="1">
      <alignment wrapText="1"/>
    </xf>
    <xf numFmtId="2" fontId="1" fillId="0" borderId="2" xfId="0" applyNumberFormat="1" applyFont="1" applyFill="1" applyBorder="1" applyAlignment="1">
      <alignment horizontal="right" wrapText="1"/>
    </xf>
    <xf numFmtId="1" fontId="4" fillId="0" borderId="1" xfId="0" applyNumberFormat="1" applyFont="1" applyFill="1" applyBorder="1" applyAlignment="1">
      <alignment horizontal="left" vertical="top"/>
    </xf>
    <xf numFmtId="0" fontId="4" fillId="0" borderId="1" xfId="0" applyFont="1" applyFill="1" applyBorder="1" applyAlignment="1">
      <alignment horizontal="left" vertical="top" wrapText="1"/>
    </xf>
    <xf numFmtId="2" fontId="1" fillId="0" borderId="2" xfId="0" applyNumberFormat="1" applyFont="1" applyFill="1" applyBorder="1" applyAlignment="1">
      <alignment horizontal="right" vertical="center" wrapText="1"/>
    </xf>
    <xf numFmtId="2" fontId="12" fillId="0" borderId="2" xfId="0" applyNumberFormat="1" applyFont="1" applyFill="1" applyBorder="1" applyAlignment="1">
      <alignment horizontal="right" vertical="center" wrapText="1"/>
    </xf>
    <xf numFmtId="0" fontId="4" fillId="0" borderId="2" xfId="0" applyFont="1" applyFill="1" applyBorder="1" applyAlignment="1">
      <alignment horizontal="left" vertical="center"/>
    </xf>
    <xf numFmtId="0" fontId="4" fillId="0" borderId="0" xfId="0" applyFont="1" applyFill="1" applyAlignment="1">
      <alignment horizontal="right" wrapText="1"/>
    </xf>
    <xf numFmtId="0" fontId="4" fillId="0" borderId="1" xfId="0" applyFont="1" applyFill="1" applyBorder="1" applyAlignment="1">
      <alignment horizontal="center" vertical="top"/>
    </xf>
    <xf numFmtId="0" fontId="4" fillId="0" borderId="5" xfId="0" applyFont="1" applyFill="1" applyBorder="1" applyAlignment="1">
      <alignment horizontal="center" vertical="top"/>
    </xf>
    <xf numFmtId="0" fontId="1" fillId="0" borderId="0" xfId="0" applyFont="1" applyFill="1" applyAlignment="1">
      <alignment vertical="top"/>
    </xf>
    <xf numFmtId="0" fontId="8" fillId="0" borderId="0" xfId="0" applyFont="1" applyFill="1" applyAlignment="1">
      <alignment horizontal="center" vertical="top" wrapText="1"/>
    </xf>
    <xf numFmtId="0" fontId="1" fillId="0" borderId="0" xfId="0" applyFont="1" applyFill="1" applyAlignment="1">
      <alignment horizontal="center" vertical="top"/>
    </xf>
    <xf numFmtId="0" fontId="1" fillId="0" borderId="0" xfId="0" applyFont="1" applyFill="1" applyAlignment="1">
      <alignment horizontal="left" vertical="top" wrapText="1"/>
    </xf>
    <xf numFmtId="49" fontId="4" fillId="0" borderId="7" xfId="0" applyNumberFormat="1" applyFont="1" applyFill="1" applyBorder="1" applyAlignment="1">
      <alignment horizontal="left" vertical="top"/>
    </xf>
    <xf numFmtId="49" fontId="4" fillId="0" borderId="4" xfId="0" applyNumberFormat="1" applyFont="1" applyFill="1" applyBorder="1" applyAlignment="1">
      <alignment horizontal="left" vertical="top"/>
    </xf>
    <xf numFmtId="49" fontId="5" fillId="0" borderId="8" xfId="0" applyNumberFormat="1" applyFont="1" applyFill="1" applyBorder="1" applyAlignment="1">
      <alignment horizontal="center" vertical="top" wrapText="1"/>
    </xf>
    <xf numFmtId="2" fontId="4" fillId="0" borderId="8" xfId="0" applyNumberFormat="1" applyFont="1" applyFill="1" applyBorder="1" applyAlignment="1">
      <alignment horizontal="right" wrapText="1"/>
    </xf>
    <xf numFmtId="2" fontId="5" fillId="0" borderId="8" xfId="0" applyNumberFormat="1" applyFont="1" applyFill="1" applyBorder="1" applyAlignment="1">
      <alignment horizontal="right" wrapText="1"/>
    </xf>
    <xf numFmtId="2" fontId="1" fillId="0" borderId="8" xfId="0" applyNumberFormat="1" applyFont="1" applyFill="1" applyBorder="1" applyAlignment="1">
      <alignment wrapText="1"/>
    </xf>
    <xf numFmtId="2" fontId="12" fillId="0" borderId="8" xfId="0" applyNumberFormat="1" applyFont="1" applyFill="1" applyBorder="1" applyAlignment="1">
      <alignment wrapText="1"/>
    </xf>
    <xf numFmtId="0" fontId="18" fillId="0" borderId="2" xfId="0" applyFont="1" applyBorder="1" applyAlignment="1">
      <alignment vertical="center" wrapText="1"/>
    </xf>
    <xf numFmtId="0" fontId="18" fillId="0" borderId="2" xfId="0" applyFont="1" applyBorder="1" applyAlignment="1">
      <alignment horizontal="right" vertical="center" wrapText="1"/>
    </xf>
    <xf numFmtId="0" fontId="4" fillId="0" borderId="2" xfId="0" applyFont="1" applyFill="1" applyBorder="1" applyAlignment="1"/>
    <xf numFmtId="0" fontId="19" fillId="0" borderId="2" xfId="0" applyFont="1" applyBorder="1" applyAlignment="1">
      <alignment vertical="center" wrapText="1"/>
    </xf>
    <xf numFmtId="0" fontId="18" fillId="0" borderId="2" xfId="0" applyFont="1" applyBorder="1" applyAlignment="1">
      <alignment horizontal="justify" vertical="top" wrapText="1"/>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808000"/>
      <rgbColor rgb="00000080"/>
      <rgbColor rgb="00800080"/>
      <rgbColor rgb="00008080"/>
      <rgbColor rgb="00808080"/>
      <rgbColor rgb="00C0C0C0"/>
      <rgbColor rgb="008080FF"/>
      <rgbColor rgb="00802060"/>
      <rgbColor rgb="00FFFFC0"/>
      <rgbColor rgb="00A0E0E0"/>
      <rgbColor rgb="00600080"/>
      <rgbColor rgb="00FF8080"/>
      <rgbColor rgb="000080C0"/>
      <rgbColor rgb="00C0C0FF"/>
      <rgbColor rgb="0000CFFF"/>
      <rgbColor rgb="0069FFFF"/>
      <rgbColor rgb="00E0FFE0"/>
      <rgbColor rgb="00DD9CB3"/>
      <rgbColor rgb="00B38FEE"/>
      <rgbColor rgb="002A6FF9"/>
      <rgbColor rgb="003FB8CD"/>
      <rgbColor rgb="00488436"/>
      <rgbColor rgb="00958C41"/>
      <rgbColor rgb="008E5E42"/>
      <rgbColor rgb="00A0627A"/>
      <rgbColor rgb="00624FAC"/>
      <rgbColor rgb="001D2FBE"/>
      <rgbColor rgb="00286676"/>
      <rgbColor rgb="00004500"/>
      <rgbColor rgb="00453E01"/>
      <rgbColor rgb="006A2813"/>
      <rgbColor rgb="0085396A"/>
      <rgbColor rgb="004A3285"/>
      <rgbColor rgb="00C0DCC0"/>
      <rgbColor rgb="00A6CAF0"/>
      <rgbColor rgb="00800000"/>
      <rgbColor rgb="00008000"/>
      <rgbColor rgb="00000080"/>
      <rgbColor rgb="00808000"/>
      <rgbColor rgb="00800080"/>
      <rgbColor rgb="00008080"/>
      <rgbColor rgb="00808080"/>
      <rgbColor rgb="00FFFBF0"/>
      <rgbColor rgb="00A0A0A4"/>
      <rgbColor rgb="00313900"/>
      <rgbColor rgb="00D9853E"/>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25"/>
  <sheetViews>
    <sheetView tabSelected="1" view="pageBreakPreview" topLeftCell="A49" zoomScaleSheetLayoutView="100" workbookViewId="0">
      <selection activeCell="C1500" sqref="C1500"/>
    </sheetView>
  </sheetViews>
  <sheetFormatPr defaultColWidth="10.33203125" defaultRowHeight="20.25" x14ac:dyDescent="0.3"/>
  <cols>
    <col min="1" max="1" width="11.83203125" style="1" customWidth="1"/>
    <col min="2" max="2" width="17.83203125" style="1" customWidth="1"/>
    <col min="3" max="3" width="108.33203125" style="52" customWidth="1"/>
    <col min="4" max="4" width="19.5" style="3" hidden="1" customWidth="1"/>
    <col min="5" max="5" width="23.6640625" style="76" hidden="1" customWidth="1"/>
    <col min="6" max="6" width="30.33203125" style="3" hidden="1" customWidth="1"/>
    <col min="7" max="7" width="20.5" style="3" customWidth="1"/>
    <col min="8" max="8" width="22.5" style="76" customWidth="1"/>
    <col min="9" max="9" width="14.83203125" style="3" customWidth="1"/>
    <col min="10" max="16384" width="10.33203125" style="3"/>
  </cols>
  <sheetData>
    <row r="1" spans="1:8" x14ac:dyDescent="0.3">
      <c r="C1" s="105" t="s">
        <v>1312</v>
      </c>
      <c r="D1" s="105"/>
      <c r="E1" s="105"/>
      <c r="F1" s="105"/>
      <c r="G1" s="105"/>
      <c r="H1" s="105"/>
    </row>
    <row r="2" spans="1:8" x14ac:dyDescent="0.3">
      <c r="C2" s="105" t="s">
        <v>2663</v>
      </c>
      <c r="D2" s="105"/>
      <c r="E2" s="105"/>
      <c r="F2" s="105"/>
      <c r="G2" s="105"/>
      <c r="H2" s="105"/>
    </row>
    <row r="11" spans="1:8" s="33" customFormat="1" ht="26.25" x14ac:dyDescent="0.4">
      <c r="A11" s="5"/>
      <c r="B11" s="5"/>
      <c r="C11" s="61"/>
      <c r="E11" s="77"/>
      <c r="G11" s="3"/>
      <c r="H11" s="77"/>
    </row>
    <row r="12" spans="1:8" s="33" customFormat="1" ht="27.75" x14ac:dyDescent="0.4">
      <c r="B12" s="6"/>
      <c r="C12" s="109" t="s">
        <v>1019</v>
      </c>
      <c r="D12" s="109"/>
      <c r="E12" s="109"/>
      <c r="F12" s="109"/>
      <c r="G12" s="109"/>
      <c r="H12" s="77"/>
    </row>
    <row r="13" spans="1:8" s="33" customFormat="1" ht="87" customHeight="1" x14ac:dyDescent="0.4">
      <c r="B13" s="49"/>
      <c r="C13" s="109" t="s">
        <v>1310</v>
      </c>
      <c r="D13" s="109"/>
      <c r="E13" s="109"/>
      <c r="F13" s="109"/>
      <c r="G13" s="109"/>
      <c r="H13" s="77"/>
    </row>
    <row r="14" spans="1:8" s="33" customFormat="1" ht="26.25" x14ac:dyDescent="0.4">
      <c r="A14" s="50"/>
      <c r="B14" s="50"/>
      <c r="C14" s="62"/>
      <c r="E14" s="77"/>
      <c r="G14" s="3"/>
      <c r="H14" s="77"/>
    </row>
    <row r="41" spans="1:7" x14ac:dyDescent="0.3">
      <c r="A41" s="108"/>
      <c r="B41" s="108"/>
      <c r="C41" s="108"/>
    </row>
    <row r="42" spans="1:7" x14ac:dyDescent="0.3">
      <c r="A42" s="60"/>
      <c r="B42" s="60"/>
      <c r="C42" s="51"/>
    </row>
    <row r="46" spans="1:7" x14ac:dyDescent="0.3">
      <c r="B46" s="96"/>
      <c r="C46" s="110" t="s">
        <v>2662</v>
      </c>
      <c r="D46" s="110"/>
      <c r="E46" s="110"/>
      <c r="F46" s="110"/>
      <c r="G46" s="110"/>
    </row>
    <row r="47" spans="1:7" x14ac:dyDescent="0.3">
      <c r="A47" s="60"/>
      <c r="B47" s="60"/>
      <c r="C47" s="51"/>
    </row>
    <row r="48" spans="1:7" x14ac:dyDescent="0.3">
      <c r="A48" s="60"/>
      <c r="B48" s="60"/>
      <c r="C48" s="51"/>
    </row>
    <row r="51" spans="3:7" x14ac:dyDescent="0.3">
      <c r="C51" s="51"/>
    </row>
    <row r="53" spans="3:7" ht="162" customHeight="1" x14ac:dyDescent="0.3">
      <c r="C53" s="111" t="s">
        <v>1020</v>
      </c>
      <c r="D53" s="111"/>
      <c r="E53" s="111"/>
      <c r="F53" s="111"/>
      <c r="G53" s="111"/>
    </row>
    <row r="55" spans="3:7" ht="93" customHeight="1" x14ac:dyDescent="0.3">
      <c r="C55" s="111" t="s">
        <v>2402</v>
      </c>
      <c r="D55" s="111"/>
      <c r="E55" s="111"/>
      <c r="F55" s="111"/>
      <c r="G55" s="111"/>
    </row>
    <row r="57" spans="3:7" ht="106.5" customHeight="1" x14ac:dyDescent="0.3">
      <c r="C57" s="111" t="s">
        <v>2783</v>
      </c>
      <c r="D57" s="111"/>
      <c r="E57" s="111"/>
      <c r="F57" s="111"/>
      <c r="G57" s="111"/>
    </row>
    <row r="58" spans="3:7" x14ac:dyDescent="0.3">
      <c r="C58" s="51"/>
    </row>
    <row r="59" spans="3:7" x14ac:dyDescent="0.3">
      <c r="C59" s="51"/>
    </row>
    <row r="60" spans="3:7" x14ac:dyDescent="0.3">
      <c r="C60" s="51"/>
    </row>
    <row r="61" spans="3:7" x14ac:dyDescent="0.3">
      <c r="C61" s="51"/>
    </row>
    <row r="62" spans="3:7" x14ac:dyDescent="0.3">
      <c r="C62" s="51"/>
    </row>
    <row r="63" spans="3:7" x14ac:dyDescent="0.3">
      <c r="C63" s="51"/>
    </row>
    <row r="64" spans="3:7" x14ac:dyDescent="0.3">
      <c r="C64" s="51"/>
    </row>
    <row r="65" spans="3:3" x14ac:dyDescent="0.3">
      <c r="C65" s="51"/>
    </row>
    <row r="66" spans="3:3" x14ac:dyDescent="0.3">
      <c r="C66" s="51"/>
    </row>
    <row r="67" spans="3:3" x14ac:dyDescent="0.3">
      <c r="C67" s="51"/>
    </row>
    <row r="68" spans="3:3" x14ac:dyDescent="0.3">
      <c r="C68" s="51"/>
    </row>
    <row r="69" spans="3:3" x14ac:dyDescent="0.3">
      <c r="C69" s="51"/>
    </row>
    <row r="70" spans="3:3" x14ac:dyDescent="0.3">
      <c r="C70" s="51"/>
    </row>
    <row r="71" spans="3:3" x14ac:dyDescent="0.3">
      <c r="C71" s="51"/>
    </row>
    <row r="72" spans="3:3" x14ac:dyDescent="0.3">
      <c r="C72" s="51"/>
    </row>
    <row r="73" spans="3:3" x14ac:dyDescent="0.3">
      <c r="C73" s="51"/>
    </row>
    <row r="74" spans="3:3" x14ac:dyDescent="0.3">
      <c r="C74" s="51"/>
    </row>
    <row r="75" spans="3:3" x14ac:dyDescent="0.3">
      <c r="C75" s="51"/>
    </row>
    <row r="76" spans="3:3" x14ac:dyDescent="0.3">
      <c r="C76" s="51"/>
    </row>
    <row r="77" spans="3:3" x14ac:dyDescent="0.3">
      <c r="C77" s="51"/>
    </row>
    <row r="78" spans="3:3" x14ac:dyDescent="0.3">
      <c r="C78" s="51"/>
    </row>
    <row r="79" spans="3:3" x14ac:dyDescent="0.3">
      <c r="C79" s="51"/>
    </row>
    <row r="80" spans="3:3" x14ac:dyDescent="0.3">
      <c r="C80" s="51"/>
    </row>
    <row r="81" spans="1:8" x14ac:dyDescent="0.3">
      <c r="C81" s="51"/>
    </row>
    <row r="82" spans="1:8" x14ac:dyDescent="0.3">
      <c r="C82" s="51"/>
    </row>
    <row r="83" spans="1:8" x14ac:dyDescent="0.3">
      <c r="C83" s="51"/>
    </row>
    <row r="84" spans="1:8" x14ac:dyDescent="0.3">
      <c r="C84" s="51"/>
    </row>
    <row r="85" spans="1:8" x14ac:dyDescent="0.3">
      <c r="C85" s="51"/>
    </row>
    <row r="86" spans="1:8" x14ac:dyDescent="0.3">
      <c r="C86" s="51"/>
    </row>
    <row r="87" spans="1:8" x14ac:dyDescent="0.3">
      <c r="C87" s="51"/>
    </row>
    <row r="88" spans="1:8" x14ac:dyDescent="0.3">
      <c r="C88" s="51"/>
    </row>
    <row r="89" spans="1:8" s="34" customFormat="1" ht="88.5" customHeight="1" x14ac:dyDescent="0.3">
      <c r="A89" s="106" t="s">
        <v>507</v>
      </c>
      <c r="B89" s="107"/>
      <c r="C89" s="7" t="s">
        <v>725</v>
      </c>
      <c r="D89" s="48" t="s">
        <v>2479</v>
      </c>
      <c r="E89" s="75" t="s">
        <v>1311</v>
      </c>
      <c r="G89" s="48" t="s">
        <v>2479</v>
      </c>
      <c r="H89" s="75" t="s">
        <v>1311</v>
      </c>
    </row>
    <row r="90" spans="1:8" x14ac:dyDescent="0.3">
      <c r="A90" s="8" t="s">
        <v>529</v>
      </c>
      <c r="B90" s="8">
        <v>2</v>
      </c>
      <c r="C90" s="63">
        <v>3</v>
      </c>
      <c r="D90" s="59">
        <v>4</v>
      </c>
      <c r="E90" s="59">
        <v>5</v>
      </c>
      <c r="G90" s="59">
        <v>4</v>
      </c>
      <c r="H90" s="59">
        <v>5</v>
      </c>
    </row>
    <row r="91" spans="1:8" x14ac:dyDescent="0.3">
      <c r="A91" s="9">
        <v>1</v>
      </c>
      <c r="B91" s="10"/>
      <c r="C91" s="64" t="s">
        <v>530</v>
      </c>
      <c r="D91" s="53"/>
      <c r="E91" s="78"/>
      <c r="G91" s="53"/>
      <c r="H91" s="78"/>
    </row>
    <row r="92" spans="1:8" x14ac:dyDescent="0.3">
      <c r="A92" s="9">
        <v>2</v>
      </c>
      <c r="B92" s="11"/>
      <c r="C92" s="65" t="s">
        <v>54</v>
      </c>
      <c r="D92" s="53"/>
      <c r="E92" s="78"/>
      <c r="G92" s="53"/>
      <c r="H92" s="78"/>
    </row>
    <row r="93" spans="1:8" s="35" customFormat="1" ht="37.5" x14ac:dyDescent="0.3">
      <c r="A93" s="9">
        <v>3</v>
      </c>
      <c r="B93" s="12"/>
      <c r="C93" s="13" t="s">
        <v>55</v>
      </c>
      <c r="D93" s="54"/>
      <c r="E93" s="79"/>
      <c r="G93" s="54"/>
      <c r="H93" s="79"/>
    </row>
    <row r="94" spans="1:8" s="35" customFormat="1" ht="37.5" x14ac:dyDescent="0.3">
      <c r="A94" s="9">
        <v>4</v>
      </c>
      <c r="B94" s="14" t="s">
        <v>168</v>
      </c>
      <c r="C94" s="15" t="s">
        <v>737</v>
      </c>
      <c r="D94" s="47">
        <v>134</v>
      </c>
      <c r="E94" s="46">
        <v>160.79999999999998</v>
      </c>
      <c r="G94" s="97">
        <f>ROUND(D94*1.046,0)</f>
        <v>140</v>
      </c>
      <c r="H94" s="98">
        <f>G94*1.2</f>
        <v>168</v>
      </c>
    </row>
    <row r="95" spans="1:8" s="35" customFormat="1" ht="37.5" x14ac:dyDescent="0.3">
      <c r="A95" s="9">
        <v>5</v>
      </c>
      <c r="B95" s="14" t="s">
        <v>52</v>
      </c>
      <c r="C95" s="15" t="s">
        <v>2458</v>
      </c>
      <c r="D95" s="47">
        <v>286</v>
      </c>
      <c r="E95" s="46">
        <v>343.2</v>
      </c>
      <c r="G95" s="97">
        <f t="shared" ref="G95:G158" si="0">ROUND(D95*1.046,0)</f>
        <v>299</v>
      </c>
      <c r="H95" s="98">
        <f t="shared" ref="H95:H158" si="1">G95*1.2</f>
        <v>358.8</v>
      </c>
    </row>
    <row r="96" spans="1:8" s="35" customFormat="1" ht="56.25" x14ac:dyDescent="0.3">
      <c r="A96" s="9">
        <v>6</v>
      </c>
      <c r="B96" s="14" t="s">
        <v>169</v>
      </c>
      <c r="C96" s="15" t="s">
        <v>2459</v>
      </c>
      <c r="D96" s="47">
        <v>724</v>
      </c>
      <c r="E96" s="46">
        <v>868.8</v>
      </c>
      <c r="G96" s="97">
        <f t="shared" si="0"/>
        <v>757</v>
      </c>
      <c r="H96" s="98">
        <f t="shared" si="1"/>
        <v>908.4</v>
      </c>
    </row>
    <row r="97" spans="1:8" s="35" customFormat="1" x14ac:dyDescent="0.3">
      <c r="A97" s="9">
        <v>7</v>
      </c>
      <c r="B97" s="14" t="s">
        <v>170</v>
      </c>
      <c r="C97" s="15" t="s">
        <v>738</v>
      </c>
      <c r="D97" s="47">
        <v>153</v>
      </c>
      <c r="E97" s="46">
        <v>183.6</v>
      </c>
      <c r="G97" s="97">
        <f t="shared" si="0"/>
        <v>160</v>
      </c>
      <c r="H97" s="98">
        <f t="shared" si="1"/>
        <v>192</v>
      </c>
    </row>
    <row r="98" spans="1:8" s="35" customFormat="1" x14ac:dyDescent="0.3">
      <c r="A98" s="9">
        <v>8</v>
      </c>
      <c r="B98" s="14" t="s">
        <v>171</v>
      </c>
      <c r="C98" s="15" t="s">
        <v>739</v>
      </c>
      <c r="D98" s="47">
        <v>159</v>
      </c>
      <c r="E98" s="46">
        <v>190.79999999999998</v>
      </c>
      <c r="G98" s="97">
        <f t="shared" si="0"/>
        <v>166</v>
      </c>
      <c r="H98" s="98">
        <f t="shared" si="1"/>
        <v>199.2</v>
      </c>
    </row>
    <row r="99" spans="1:8" s="35" customFormat="1" ht="37.5" x14ac:dyDescent="0.3">
      <c r="A99" s="9">
        <v>9</v>
      </c>
      <c r="B99" s="14" t="s">
        <v>172</v>
      </c>
      <c r="C99" s="15" t="s">
        <v>2394</v>
      </c>
      <c r="D99" s="47">
        <v>240</v>
      </c>
      <c r="E99" s="46">
        <v>288</v>
      </c>
      <c r="G99" s="97">
        <f t="shared" si="0"/>
        <v>251</v>
      </c>
      <c r="H99" s="98">
        <f t="shared" si="1"/>
        <v>301.2</v>
      </c>
    </row>
    <row r="100" spans="1:8" s="35" customFormat="1" ht="37.5" x14ac:dyDescent="0.3">
      <c r="A100" s="9">
        <v>10</v>
      </c>
      <c r="B100" s="14" t="s">
        <v>173</v>
      </c>
      <c r="C100" s="15" t="s">
        <v>740</v>
      </c>
      <c r="D100" s="47">
        <v>125</v>
      </c>
      <c r="E100" s="46">
        <v>150</v>
      </c>
      <c r="G100" s="97">
        <f t="shared" si="0"/>
        <v>131</v>
      </c>
      <c r="H100" s="98">
        <f t="shared" si="1"/>
        <v>157.19999999999999</v>
      </c>
    </row>
    <row r="101" spans="1:8" s="35" customFormat="1" ht="37.5" x14ac:dyDescent="0.3">
      <c r="A101" s="9">
        <v>11</v>
      </c>
      <c r="B101" s="14" t="s">
        <v>174</v>
      </c>
      <c r="C101" s="15" t="s">
        <v>741</v>
      </c>
      <c r="D101" s="47">
        <v>123</v>
      </c>
      <c r="E101" s="46">
        <v>147.6</v>
      </c>
      <c r="G101" s="97">
        <f t="shared" si="0"/>
        <v>129</v>
      </c>
      <c r="H101" s="98">
        <f t="shared" si="1"/>
        <v>154.79999999999998</v>
      </c>
    </row>
    <row r="102" spans="1:8" s="35" customFormat="1" ht="37.5" x14ac:dyDescent="0.3">
      <c r="A102" s="9">
        <v>12</v>
      </c>
      <c r="B102" s="14" t="s">
        <v>175</v>
      </c>
      <c r="C102" s="15" t="s">
        <v>527</v>
      </c>
      <c r="D102" s="47">
        <v>133</v>
      </c>
      <c r="E102" s="46">
        <v>159.6</v>
      </c>
      <c r="G102" s="97">
        <f t="shared" si="0"/>
        <v>139</v>
      </c>
      <c r="H102" s="98">
        <f t="shared" si="1"/>
        <v>166.79999999999998</v>
      </c>
    </row>
    <row r="103" spans="1:8" s="35" customFormat="1" x14ac:dyDescent="0.3">
      <c r="A103" s="9">
        <v>13</v>
      </c>
      <c r="B103" s="14" t="s">
        <v>176</v>
      </c>
      <c r="C103" s="15" t="s">
        <v>742</v>
      </c>
      <c r="D103" s="47">
        <v>160</v>
      </c>
      <c r="E103" s="46">
        <v>192</v>
      </c>
      <c r="G103" s="97">
        <f t="shared" si="0"/>
        <v>167</v>
      </c>
      <c r="H103" s="98">
        <f t="shared" si="1"/>
        <v>200.4</v>
      </c>
    </row>
    <row r="104" spans="1:8" s="35" customFormat="1" ht="37.5" x14ac:dyDescent="0.3">
      <c r="A104" s="9">
        <v>14</v>
      </c>
      <c r="B104" s="14" t="s">
        <v>177</v>
      </c>
      <c r="C104" s="15" t="s">
        <v>2403</v>
      </c>
      <c r="D104" s="47">
        <v>562</v>
      </c>
      <c r="E104" s="46">
        <v>674.4</v>
      </c>
      <c r="G104" s="97">
        <f t="shared" si="0"/>
        <v>588</v>
      </c>
      <c r="H104" s="98">
        <f t="shared" si="1"/>
        <v>705.6</v>
      </c>
    </row>
    <row r="105" spans="1:8" s="35" customFormat="1" ht="37.5" x14ac:dyDescent="0.3">
      <c r="A105" s="9">
        <v>15</v>
      </c>
      <c r="B105" s="14" t="s">
        <v>178</v>
      </c>
      <c r="C105" s="15" t="s">
        <v>2404</v>
      </c>
      <c r="D105" s="47">
        <v>562</v>
      </c>
      <c r="E105" s="46">
        <v>674.4</v>
      </c>
      <c r="G105" s="97">
        <f t="shared" si="0"/>
        <v>588</v>
      </c>
      <c r="H105" s="98">
        <f t="shared" si="1"/>
        <v>705.6</v>
      </c>
    </row>
    <row r="106" spans="1:8" s="35" customFormat="1" ht="37.5" x14ac:dyDescent="0.3">
      <c r="A106" s="9">
        <v>16</v>
      </c>
      <c r="B106" s="14" t="s">
        <v>179</v>
      </c>
      <c r="C106" s="15" t="s">
        <v>2405</v>
      </c>
      <c r="D106" s="47">
        <v>562</v>
      </c>
      <c r="E106" s="46">
        <v>674.4</v>
      </c>
      <c r="G106" s="97">
        <f t="shared" si="0"/>
        <v>588</v>
      </c>
      <c r="H106" s="98">
        <f t="shared" si="1"/>
        <v>705.6</v>
      </c>
    </row>
    <row r="107" spans="1:8" s="35" customFormat="1" ht="37.5" x14ac:dyDescent="0.3">
      <c r="A107" s="9">
        <v>17</v>
      </c>
      <c r="B107" s="14" t="s">
        <v>180</v>
      </c>
      <c r="C107" s="15" t="s">
        <v>2406</v>
      </c>
      <c r="D107" s="47">
        <v>562</v>
      </c>
      <c r="E107" s="46">
        <v>674.4</v>
      </c>
      <c r="G107" s="97">
        <f t="shared" si="0"/>
        <v>588</v>
      </c>
      <c r="H107" s="98">
        <f t="shared" si="1"/>
        <v>705.6</v>
      </c>
    </row>
    <row r="108" spans="1:8" s="35" customFormat="1" ht="37.5" x14ac:dyDescent="0.3">
      <c r="A108" s="9">
        <v>18</v>
      </c>
      <c r="B108" s="14" t="s">
        <v>181</v>
      </c>
      <c r="C108" s="15" t="s">
        <v>743</v>
      </c>
      <c r="D108" s="47">
        <v>329</v>
      </c>
      <c r="E108" s="46">
        <v>394.8</v>
      </c>
      <c r="G108" s="97">
        <f t="shared" si="0"/>
        <v>344</v>
      </c>
      <c r="H108" s="98">
        <f t="shared" si="1"/>
        <v>412.8</v>
      </c>
    </row>
    <row r="109" spans="1:8" s="35" customFormat="1" x14ac:dyDescent="0.3">
      <c r="A109" s="9">
        <v>19</v>
      </c>
      <c r="B109" s="14" t="s">
        <v>182</v>
      </c>
      <c r="C109" s="15" t="s">
        <v>1210</v>
      </c>
      <c r="D109" s="47">
        <v>132</v>
      </c>
      <c r="E109" s="46">
        <v>158.4</v>
      </c>
      <c r="G109" s="97">
        <f t="shared" si="0"/>
        <v>138</v>
      </c>
      <c r="H109" s="98">
        <f t="shared" si="1"/>
        <v>165.6</v>
      </c>
    </row>
    <row r="110" spans="1:8" s="35" customFormat="1" x14ac:dyDescent="0.3">
      <c r="A110" s="9">
        <v>20</v>
      </c>
      <c r="B110" s="14" t="s">
        <v>183</v>
      </c>
      <c r="C110" s="15" t="s">
        <v>1046</v>
      </c>
      <c r="D110" s="47">
        <v>154</v>
      </c>
      <c r="E110" s="46">
        <v>184.79999999999998</v>
      </c>
      <c r="G110" s="97">
        <f t="shared" si="0"/>
        <v>161</v>
      </c>
      <c r="H110" s="98">
        <f t="shared" si="1"/>
        <v>193.2</v>
      </c>
    </row>
    <row r="111" spans="1:8" s="35" customFormat="1" x14ac:dyDescent="0.3">
      <c r="A111" s="9">
        <v>21</v>
      </c>
      <c r="B111" s="14" t="s">
        <v>184</v>
      </c>
      <c r="C111" s="15" t="s">
        <v>1047</v>
      </c>
      <c r="D111" s="47">
        <v>130</v>
      </c>
      <c r="E111" s="46">
        <v>156</v>
      </c>
      <c r="G111" s="97">
        <f t="shared" si="0"/>
        <v>136</v>
      </c>
      <c r="H111" s="98">
        <f t="shared" si="1"/>
        <v>163.19999999999999</v>
      </c>
    </row>
    <row r="112" spans="1:8" s="35" customFormat="1" ht="37.5" x14ac:dyDescent="0.3">
      <c r="A112" s="9">
        <v>22</v>
      </c>
      <c r="B112" s="14" t="s">
        <v>53</v>
      </c>
      <c r="C112" s="15" t="s">
        <v>1048</v>
      </c>
      <c r="D112" s="47">
        <v>154</v>
      </c>
      <c r="E112" s="46">
        <v>184.79999999999998</v>
      </c>
      <c r="G112" s="97">
        <f t="shared" si="0"/>
        <v>161</v>
      </c>
      <c r="H112" s="98">
        <f t="shared" si="1"/>
        <v>193.2</v>
      </c>
    </row>
    <row r="113" spans="1:8" s="35" customFormat="1" ht="37.5" x14ac:dyDescent="0.3">
      <c r="A113" s="9">
        <v>23</v>
      </c>
      <c r="B113" s="14" t="s">
        <v>185</v>
      </c>
      <c r="C113" s="15" t="s">
        <v>1049</v>
      </c>
      <c r="D113" s="47">
        <v>137</v>
      </c>
      <c r="E113" s="46">
        <v>164.4</v>
      </c>
      <c r="G113" s="97">
        <f t="shared" si="0"/>
        <v>143</v>
      </c>
      <c r="H113" s="98">
        <f t="shared" si="1"/>
        <v>171.6</v>
      </c>
    </row>
    <row r="114" spans="1:8" s="35" customFormat="1" x14ac:dyDescent="0.3">
      <c r="A114" s="9">
        <v>24</v>
      </c>
      <c r="B114" s="14" t="s">
        <v>186</v>
      </c>
      <c r="C114" s="15" t="s">
        <v>2460</v>
      </c>
      <c r="D114" s="47">
        <v>172</v>
      </c>
      <c r="E114" s="46">
        <v>206.4</v>
      </c>
      <c r="G114" s="97">
        <f t="shared" si="0"/>
        <v>180</v>
      </c>
      <c r="H114" s="98">
        <f t="shared" si="1"/>
        <v>216</v>
      </c>
    </row>
    <row r="115" spans="1:8" s="35" customFormat="1" x14ac:dyDescent="0.3">
      <c r="A115" s="9">
        <v>25</v>
      </c>
      <c r="B115" s="14" t="s">
        <v>2415</v>
      </c>
      <c r="C115" s="15" t="s">
        <v>2409</v>
      </c>
      <c r="D115" s="47">
        <v>219</v>
      </c>
      <c r="E115" s="46">
        <v>262.8</v>
      </c>
      <c r="G115" s="97">
        <f t="shared" si="0"/>
        <v>229</v>
      </c>
      <c r="H115" s="98">
        <f t="shared" si="1"/>
        <v>274.8</v>
      </c>
    </row>
    <row r="116" spans="1:8" s="35" customFormat="1" ht="37.5" x14ac:dyDescent="0.3">
      <c r="A116" s="9">
        <v>26</v>
      </c>
      <c r="B116" s="14" t="s">
        <v>2416</v>
      </c>
      <c r="C116" s="15" t="s">
        <v>2407</v>
      </c>
      <c r="D116" s="47">
        <v>260</v>
      </c>
      <c r="E116" s="46">
        <v>312</v>
      </c>
      <c r="G116" s="97">
        <f t="shared" si="0"/>
        <v>272</v>
      </c>
      <c r="H116" s="98">
        <f t="shared" si="1"/>
        <v>326.39999999999998</v>
      </c>
    </row>
    <row r="117" spans="1:8" s="35" customFormat="1" ht="37.5" x14ac:dyDescent="0.3">
      <c r="A117" s="9">
        <v>27</v>
      </c>
      <c r="B117" s="14" t="s">
        <v>2417</v>
      </c>
      <c r="C117" s="15" t="s">
        <v>2408</v>
      </c>
      <c r="D117" s="47">
        <v>252</v>
      </c>
      <c r="E117" s="46">
        <v>302.39999999999998</v>
      </c>
      <c r="G117" s="97">
        <f t="shared" si="0"/>
        <v>264</v>
      </c>
      <c r="H117" s="98">
        <f t="shared" si="1"/>
        <v>316.8</v>
      </c>
    </row>
    <row r="118" spans="1:8" s="35" customFormat="1" x14ac:dyDescent="0.3">
      <c r="A118" s="9">
        <v>28</v>
      </c>
      <c r="B118" s="16"/>
      <c r="C118" s="17" t="s">
        <v>56</v>
      </c>
      <c r="D118" s="47"/>
      <c r="E118" s="46"/>
      <c r="G118" s="97"/>
      <c r="H118" s="98"/>
    </row>
    <row r="119" spans="1:8" s="35" customFormat="1" x14ac:dyDescent="0.3">
      <c r="A119" s="9">
        <v>29</v>
      </c>
      <c r="B119" s="18" t="s">
        <v>187</v>
      </c>
      <c r="C119" s="19" t="s">
        <v>1339</v>
      </c>
      <c r="D119" s="47">
        <v>830</v>
      </c>
      <c r="E119" s="46">
        <v>996</v>
      </c>
      <c r="G119" s="97">
        <f t="shared" si="0"/>
        <v>868</v>
      </c>
      <c r="H119" s="98">
        <f t="shared" si="1"/>
        <v>1041.5999999999999</v>
      </c>
    </row>
    <row r="120" spans="1:8" s="35" customFormat="1" ht="37.5" x14ac:dyDescent="0.3">
      <c r="A120" s="9">
        <v>30</v>
      </c>
      <c r="B120" s="18" t="s">
        <v>188</v>
      </c>
      <c r="C120" s="19" t="s">
        <v>516</v>
      </c>
      <c r="D120" s="47">
        <v>696</v>
      </c>
      <c r="E120" s="46">
        <v>835.19999999999993</v>
      </c>
      <c r="G120" s="97">
        <f t="shared" si="0"/>
        <v>728</v>
      </c>
      <c r="H120" s="98">
        <f t="shared" si="1"/>
        <v>873.6</v>
      </c>
    </row>
    <row r="121" spans="1:8" s="35" customFormat="1" x14ac:dyDescent="0.3">
      <c r="A121" s="9">
        <v>31</v>
      </c>
      <c r="B121" s="18" t="s">
        <v>189</v>
      </c>
      <c r="C121" s="19" t="s">
        <v>1340</v>
      </c>
      <c r="D121" s="47">
        <v>286</v>
      </c>
      <c r="E121" s="46">
        <v>343.2</v>
      </c>
      <c r="G121" s="97">
        <f t="shared" si="0"/>
        <v>299</v>
      </c>
      <c r="H121" s="98">
        <f t="shared" si="1"/>
        <v>358.8</v>
      </c>
    </row>
    <row r="122" spans="1:8" s="35" customFormat="1" ht="37.5" x14ac:dyDescent="0.3">
      <c r="A122" s="9">
        <v>32</v>
      </c>
      <c r="B122" s="18" t="s">
        <v>190</v>
      </c>
      <c r="C122" s="19" t="s">
        <v>520</v>
      </c>
      <c r="D122" s="47">
        <v>867</v>
      </c>
      <c r="E122" s="46">
        <v>1040.3999999999999</v>
      </c>
      <c r="G122" s="97">
        <f t="shared" si="0"/>
        <v>907</v>
      </c>
      <c r="H122" s="98">
        <f t="shared" si="1"/>
        <v>1088.3999999999999</v>
      </c>
    </row>
    <row r="123" spans="1:8" s="35" customFormat="1" ht="37.5" x14ac:dyDescent="0.3">
      <c r="A123" s="9">
        <v>33</v>
      </c>
      <c r="B123" s="18" t="s">
        <v>191</v>
      </c>
      <c r="C123" s="19" t="s">
        <v>515</v>
      </c>
      <c r="D123" s="47">
        <v>993</v>
      </c>
      <c r="E123" s="46">
        <v>1191.5999999999999</v>
      </c>
      <c r="G123" s="97">
        <f t="shared" si="0"/>
        <v>1039</v>
      </c>
      <c r="H123" s="98">
        <f t="shared" si="1"/>
        <v>1246.8</v>
      </c>
    </row>
    <row r="124" spans="1:8" s="35" customFormat="1" x14ac:dyDescent="0.3">
      <c r="A124" s="9">
        <v>34</v>
      </c>
      <c r="B124" s="16"/>
      <c r="C124" s="17" t="s">
        <v>57</v>
      </c>
      <c r="D124" s="47"/>
      <c r="E124" s="46"/>
      <c r="G124" s="97"/>
      <c r="H124" s="98"/>
    </row>
    <row r="125" spans="1:8" s="35" customFormat="1" ht="37.5" x14ac:dyDescent="0.3">
      <c r="A125" s="9">
        <v>35</v>
      </c>
      <c r="B125" s="18" t="s">
        <v>192</v>
      </c>
      <c r="C125" s="19" t="s">
        <v>1341</v>
      </c>
      <c r="D125" s="47">
        <v>858</v>
      </c>
      <c r="E125" s="46">
        <v>1029.5999999999999</v>
      </c>
      <c r="G125" s="97">
        <f t="shared" si="0"/>
        <v>897</v>
      </c>
      <c r="H125" s="98">
        <f t="shared" si="1"/>
        <v>1076.3999999999999</v>
      </c>
    </row>
    <row r="126" spans="1:8" s="35" customFormat="1" ht="37.5" x14ac:dyDescent="0.3">
      <c r="A126" s="9">
        <v>36</v>
      </c>
      <c r="B126" s="18" t="s">
        <v>193</v>
      </c>
      <c r="C126" s="19" t="s">
        <v>1342</v>
      </c>
      <c r="D126" s="47">
        <v>858</v>
      </c>
      <c r="E126" s="46">
        <v>1029.5999999999999</v>
      </c>
      <c r="G126" s="97">
        <f t="shared" si="0"/>
        <v>897</v>
      </c>
      <c r="H126" s="98">
        <f t="shared" si="1"/>
        <v>1076.3999999999999</v>
      </c>
    </row>
    <row r="127" spans="1:8" s="35" customFormat="1" ht="37.5" x14ac:dyDescent="0.3">
      <c r="A127" s="9">
        <v>37</v>
      </c>
      <c r="B127" s="18" t="s">
        <v>194</v>
      </c>
      <c r="C127" s="19" t="s">
        <v>1343</v>
      </c>
      <c r="D127" s="47">
        <v>696</v>
      </c>
      <c r="E127" s="46">
        <v>835.19999999999993</v>
      </c>
      <c r="G127" s="97">
        <f t="shared" si="0"/>
        <v>728</v>
      </c>
      <c r="H127" s="98">
        <f t="shared" si="1"/>
        <v>873.6</v>
      </c>
    </row>
    <row r="128" spans="1:8" s="35" customFormat="1" x14ac:dyDescent="0.3">
      <c r="A128" s="9">
        <v>38</v>
      </c>
      <c r="B128" s="16"/>
      <c r="C128" s="17" t="s">
        <v>58</v>
      </c>
      <c r="D128" s="47"/>
      <c r="E128" s="46"/>
      <c r="G128" s="97"/>
      <c r="H128" s="98"/>
    </row>
    <row r="129" spans="1:8" s="35" customFormat="1" x14ac:dyDescent="0.3">
      <c r="A129" s="9">
        <v>39</v>
      </c>
      <c r="B129" s="18" t="s">
        <v>195</v>
      </c>
      <c r="C129" s="19" t="s">
        <v>521</v>
      </c>
      <c r="D129" s="47">
        <v>441</v>
      </c>
      <c r="E129" s="46">
        <v>529.19999999999993</v>
      </c>
      <c r="G129" s="97">
        <f t="shared" si="0"/>
        <v>461</v>
      </c>
      <c r="H129" s="98">
        <f t="shared" si="1"/>
        <v>553.19999999999993</v>
      </c>
    </row>
    <row r="130" spans="1:8" s="35" customFormat="1" x14ac:dyDescent="0.3">
      <c r="A130" s="9">
        <v>40</v>
      </c>
      <c r="B130" s="18" t="s">
        <v>196</v>
      </c>
      <c r="C130" s="19" t="s">
        <v>2461</v>
      </c>
      <c r="D130" s="47">
        <v>850</v>
      </c>
      <c r="E130" s="46">
        <v>1020</v>
      </c>
      <c r="G130" s="97">
        <f t="shared" si="0"/>
        <v>889</v>
      </c>
      <c r="H130" s="98">
        <f t="shared" si="1"/>
        <v>1066.8</v>
      </c>
    </row>
    <row r="131" spans="1:8" s="35" customFormat="1" ht="40.5" customHeight="1" x14ac:dyDescent="0.3">
      <c r="A131" s="9">
        <v>41</v>
      </c>
      <c r="B131" s="18" t="s">
        <v>197</v>
      </c>
      <c r="C131" s="19" t="s">
        <v>1344</v>
      </c>
      <c r="D131" s="47">
        <v>665</v>
      </c>
      <c r="E131" s="46">
        <v>798</v>
      </c>
      <c r="G131" s="97">
        <f t="shared" si="0"/>
        <v>696</v>
      </c>
      <c r="H131" s="98">
        <f t="shared" si="1"/>
        <v>835.19999999999993</v>
      </c>
    </row>
    <row r="132" spans="1:8" s="35" customFormat="1" ht="37.5" x14ac:dyDescent="0.3">
      <c r="A132" s="9">
        <v>42</v>
      </c>
      <c r="B132" s="18" t="s">
        <v>198</v>
      </c>
      <c r="C132" s="19" t="s">
        <v>1345</v>
      </c>
      <c r="D132" s="47">
        <v>544</v>
      </c>
      <c r="E132" s="46">
        <v>652.79999999999995</v>
      </c>
      <c r="G132" s="97">
        <f t="shared" si="0"/>
        <v>569</v>
      </c>
      <c r="H132" s="98">
        <f t="shared" si="1"/>
        <v>682.8</v>
      </c>
    </row>
    <row r="133" spans="1:8" s="35" customFormat="1" ht="37.5" x14ac:dyDescent="0.3">
      <c r="A133" s="9">
        <v>43</v>
      </c>
      <c r="B133" s="18" t="s">
        <v>199</v>
      </c>
      <c r="C133" s="19" t="s">
        <v>908</v>
      </c>
      <c r="D133" s="47">
        <v>574</v>
      </c>
      <c r="E133" s="46">
        <v>688.8</v>
      </c>
      <c r="G133" s="97">
        <f t="shared" si="0"/>
        <v>600</v>
      </c>
      <c r="H133" s="98">
        <f t="shared" si="1"/>
        <v>720</v>
      </c>
    </row>
    <row r="134" spans="1:8" s="35" customFormat="1" x14ac:dyDescent="0.3">
      <c r="A134" s="9">
        <v>44</v>
      </c>
      <c r="B134" s="18" t="s">
        <v>200</v>
      </c>
      <c r="C134" s="19" t="s">
        <v>1346</v>
      </c>
      <c r="D134" s="47">
        <v>422</v>
      </c>
      <c r="E134" s="46">
        <v>506.4</v>
      </c>
      <c r="G134" s="97">
        <f t="shared" si="0"/>
        <v>441</v>
      </c>
      <c r="H134" s="98">
        <f t="shared" si="1"/>
        <v>529.19999999999993</v>
      </c>
    </row>
    <row r="135" spans="1:8" s="35" customFormat="1" x14ac:dyDescent="0.3">
      <c r="A135" s="9">
        <v>45</v>
      </c>
      <c r="B135" s="16"/>
      <c r="C135" s="17" t="s">
        <v>59</v>
      </c>
      <c r="D135" s="47"/>
      <c r="E135" s="46"/>
      <c r="G135" s="97"/>
      <c r="H135" s="98"/>
    </row>
    <row r="136" spans="1:8" s="35" customFormat="1" ht="37.5" x14ac:dyDescent="0.3">
      <c r="A136" s="9">
        <v>46</v>
      </c>
      <c r="B136" s="18" t="s">
        <v>201</v>
      </c>
      <c r="C136" s="19" t="s">
        <v>907</v>
      </c>
      <c r="D136" s="47">
        <v>992</v>
      </c>
      <c r="E136" s="46">
        <v>1190.3999999999999</v>
      </c>
      <c r="G136" s="97">
        <f t="shared" si="0"/>
        <v>1038</v>
      </c>
      <c r="H136" s="98">
        <f t="shared" si="1"/>
        <v>1245.5999999999999</v>
      </c>
    </row>
    <row r="137" spans="1:8" s="35" customFormat="1" ht="112.5" x14ac:dyDescent="0.3">
      <c r="A137" s="9">
        <v>47</v>
      </c>
      <c r="B137" s="18" t="s">
        <v>202</v>
      </c>
      <c r="C137" s="19" t="s">
        <v>906</v>
      </c>
      <c r="D137" s="47">
        <v>696</v>
      </c>
      <c r="E137" s="46">
        <v>835.19999999999993</v>
      </c>
      <c r="G137" s="97">
        <f t="shared" si="0"/>
        <v>728</v>
      </c>
      <c r="H137" s="98">
        <f t="shared" si="1"/>
        <v>873.6</v>
      </c>
    </row>
    <row r="138" spans="1:8" s="35" customFormat="1" ht="37.5" x14ac:dyDescent="0.3">
      <c r="A138" s="9">
        <v>48</v>
      </c>
      <c r="B138" s="18" t="s">
        <v>203</v>
      </c>
      <c r="C138" s="19" t="s">
        <v>905</v>
      </c>
      <c r="D138" s="47">
        <v>708</v>
      </c>
      <c r="E138" s="46">
        <v>849.6</v>
      </c>
      <c r="G138" s="97">
        <f t="shared" si="0"/>
        <v>741</v>
      </c>
      <c r="H138" s="98">
        <f t="shared" si="1"/>
        <v>889.19999999999993</v>
      </c>
    </row>
    <row r="139" spans="1:8" s="35" customFormat="1" ht="37.5" x14ac:dyDescent="0.3">
      <c r="A139" s="9">
        <v>49</v>
      </c>
      <c r="B139" s="18" t="s">
        <v>204</v>
      </c>
      <c r="C139" s="19" t="s">
        <v>904</v>
      </c>
      <c r="D139" s="47">
        <v>734</v>
      </c>
      <c r="E139" s="46">
        <v>880.8</v>
      </c>
      <c r="G139" s="97">
        <f t="shared" si="0"/>
        <v>768</v>
      </c>
      <c r="H139" s="98">
        <f t="shared" si="1"/>
        <v>921.59999999999991</v>
      </c>
    </row>
    <row r="140" spans="1:8" s="35" customFormat="1" ht="56.25" x14ac:dyDescent="0.3">
      <c r="A140" s="9">
        <v>50</v>
      </c>
      <c r="B140" s="18" t="s">
        <v>205</v>
      </c>
      <c r="C140" s="19" t="s">
        <v>903</v>
      </c>
      <c r="D140" s="47">
        <v>991</v>
      </c>
      <c r="E140" s="46">
        <v>1189.2</v>
      </c>
      <c r="G140" s="97">
        <f t="shared" si="0"/>
        <v>1037</v>
      </c>
      <c r="H140" s="98">
        <f t="shared" si="1"/>
        <v>1244.3999999999999</v>
      </c>
    </row>
    <row r="141" spans="1:8" s="35" customFormat="1" x14ac:dyDescent="0.3">
      <c r="A141" s="9">
        <v>51</v>
      </c>
      <c r="B141" s="16"/>
      <c r="C141" s="17" t="s">
        <v>60</v>
      </c>
      <c r="D141" s="47"/>
      <c r="E141" s="46"/>
      <c r="G141" s="97"/>
      <c r="H141" s="98"/>
    </row>
    <row r="142" spans="1:8" s="35" customFormat="1" x14ac:dyDescent="0.3">
      <c r="A142" s="9">
        <v>52</v>
      </c>
      <c r="B142" s="18" t="s">
        <v>206</v>
      </c>
      <c r="C142" s="19" t="s">
        <v>1347</v>
      </c>
      <c r="D142" s="47">
        <v>1138</v>
      </c>
      <c r="E142" s="46">
        <v>1365.6</v>
      </c>
      <c r="G142" s="97">
        <f t="shared" si="0"/>
        <v>1190</v>
      </c>
      <c r="H142" s="98">
        <f t="shared" si="1"/>
        <v>1428</v>
      </c>
    </row>
    <row r="143" spans="1:8" s="35" customFormat="1" x14ac:dyDescent="0.3">
      <c r="A143" s="9">
        <v>53</v>
      </c>
      <c r="B143" s="18" t="s">
        <v>207</v>
      </c>
      <c r="C143" s="19" t="s">
        <v>1348</v>
      </c>
      <c r="D143" s="47">
        <v>1260</v>
      </c>
      <c r="E143" s="46">
        <v>1512</v>
      </c>
      <c r="G143" s="97">
        <f t="shared" si="0"/>
        <v>1318</v>
      </c>
      <c r="H143" s="98">
        <f t="shared" si="1"/>
        <v>1581.6</v>
      </c>
    </row>
    <row r="144" spans="1:8" s="35" customFormat="1" ht="37.5" x14ac:dyDescent="0.3">
      <c r="A144" s="9">
        <v>54</v>
      </c>
      <c r="B144" s="18" t="s">
        <v>208</v>
      </c>
      <c r="C144" s="19" t="s">
        <v>2410</v>
      </c>
      <c r="D144" s="47">
        <v>1264</v>
      </c>
      <c r="E144" s="46">
        <v>1516.8</v>
      </c>
      <c r="G144" s="97">
        <f t="shared" si="0"/>
        <v>1322</v>
      </c>
      <c r="H144" s="98">
        <f t="shared" si="1"/>
        <v>1586.3999999999999</v>
      </c>
    </row>
    <row r="145" spans="1:8" s="35" customFormat="1" ht="37.5" x14ac:dyDescent="0.3">
      <c r="A145" s="9">
        <v>55</v>
      </c>
      <c r="B145" s="18" t="s">
        <v>209</v>
      </c>
      <c r="C145" s="19" t="s">
        <v>2411</v>
      </c>
      <c r="D145" s="47">
        <v>1384</v>
      </c>
      <c r="E145" s="46">
        <v>1660.8</v>
      </c>
      <c r="G145" s="97">
        <f t="shared" si="0"/>
        <v>1448</v>
      </c>
      <c r="H145" s="98">
        <f t="shared" si="1"/>
        <v>1737.6</v>
      </c>
    </row>
    <row r="146" spans="1:8" s="35" customFormat="1" x14ac:dyDescent="0.3">
      <c r="A146" s="9">
        <v>56</v>
      </c>
      <c r="B146" s="18" t="s">
        <v>210</v>
      </c>
      <c r="C146" s="19" t="s">
        <v>2412</v>
      </c>
      <c r="D146" s="47">
        <v>1384</v>
      </c>
      <c r="E146" s="46">
        <v>1660.8</v>
      </c>
      <c r="G146" s="97">
        <f t="shared" si="0"/>
        <v>1448</v>
      </c>
      <c r="H146" s="98">
        <f t="shared" si="1"/>
        <v>1737.6</v>
      </c>
    </row>
    <row r="147" spans="1:8" s="35" customFormat="1" x14ac:dyDescent="0.3">
      <c r="A147" s="9">
        <v>57</v>
      </c>
      <c r="B147" s="18" t="s">
        <v>211</v>
      </c>
      <c r="C147" s="19" t="s">
        <v>1349</v>
      </c>
      <c r="D147" s="47">
        <v>1413</v>
      </c>
      <c r="E147" s="46">
        <v>1695.6</v>
      </c>
      <c r="G147" s="97">
        <f t="shared" si="0"/>
        <v>1478</v>
      </c>
      <c r="H147" s="98">
        <f t="shared" si="1"/>
        <v>1773.6</v>
      </c>
    </row>
    <row r="148" spans="1:8" s="35" customFormat="1" ht="37.5" x14ac:dyDescent="0.3">
      <c r="A148" s="9">
        <v>58</v>
      </c>
      <c r="B148" s="18" t="s">
        <v>212</v>
      </c>
      <c r="C148" s="19" t="s">
        <v>902</v>
      </c>
      <c r="D148" s="47">
        <v>160</v>
      </c>
      <c r="E148" s="46">
        <v>192</v>
      </c>
      <c r="G148" s="97">
        <f t="shared" si="0"/>
        <v>167</v>
      </c>
      <c r="H148" s="98">
        <f t="shared" si="1"/>
        <v>200.4</v>
      </c>
    </row>
    <row r="149" spans="1:8" s="35" customFormat="1" x14ac:dyDescent="0.3">
      <c r="A149" s="9">
        <v>59</v>
      </c>
      <c r="B149" s="18" t="s">
        <v>213</v>
      </c>
      <c r="C149" s="19" t="s">
        <v>901</v>
      </c>
      <c r="D149" s="47">
        <v>1023</v>
      </c>
      <c r="E149" s="46">
        <v>1227.5999999999999</v>
      </c>
      <c r="G149" s="97">
        <f t="shared" si="0"/>
        <v>1070</v>
      </c>
      <c r="H149" s="98">
        <f t="shared" si="1"/>
        <v>1284</v>
      </c>
    </row>
    <row r="150" spans="1:8" s="35" customFormat="1" ht="37.5" x14ac:dyDescent="0.3">
      <c r="A150" s="9">
        <v>60</v>
      </c>
      <c r="B150" s="18" t="s">
        <v>214</v>
      </c>
      <c r="C150" s="19" t="s">
        <v>1350</v>
      </c>
      <c r="D150" s="47">
        <v>994</v>
      </c>
      <c r="E150" s="46">
        <v>1192.8</v>
      </c>
      <c r="G150" s="97">
        <f t="shared" si="0"/>
        <v>1040</v>
      </c>
      <c r="H150" s="98">
        <f t="shared" si="1"/>
        <v>1248</v>
      </c>
    </row>
    <row r="151" spans="1:8" s="35" customFormat="1" ht="37.5" x14ac:dyDescent="0.3">
      <c r="A151" s="9">
        <v>61</v>
      </c>
      <c r="B151" s="18" t="s">
        <v>215</v>
      </c>
      <c r="C151" s="19" t="s">
        <v>1351</v>
      </c>
      <c r="D151" s="47">
        <v>860</v>
      </c>
      <c r="E151" s="46">
        <v>1032</v>
      </c>
      <c r="G151" s="97">
        <f t="shared" si="0"/>
        <v>900</v>
      </c>
      <c r="H151" s="98">
        <f t="shared" si="1"/>
        <v>1080</v>
      </c>
    </row>
    <row r="152" spans="1:8" s="35" customFormat="1" ht="37.5" x14ac:dyDescent="0.3">
      <c r="A152" s="9">
        <v>62</v>
      </c>
      <c r="B152" s="18" t="s">
        <v>216</v>
      </c>
      <c r="C152" s="19" t="s">
        <v>900</v>
      </c>
      <c r="D152" s="47">
        <v>858</v>
      </c>
      <c r="E152" s="46">
        <v>1029.5999999999999</v>
      </c>
      <c r="G152" s="97">
        <f t="shared" si="0"/>
        <v>897</v>
      </c>
      <c r="H152" s="98">
        <f t="shared" si="1"/>
        <v>1076.3999999999999</v>
      </c>
    </row>
    <row r="153" spans="1:8" s="35" customFormat="1" x14ac:dyDescent="0.3">
      <c r="A153" s="9">
        <v>63</v>
      </c>
      <c r="B153" s="18" t="s">
        <v>217</v>
      </c>
      <c r="C153" s="19" t="s">
        <v>1352</v>
      </c>
      <c r="D153" s="47">
        <v>1023</v>
      </c>
      <c r="E153" s="46">
        <v>1227.5999999999999</v>
      </c>
      <c r="G153" s="97">
        <f t="shared" si="0"/>
        <v>1070</v>
      </c>
      <c r="H153" s="98">
        <f t="shared" si="1"/>
        <v>1284</v>
      </c>
    </row>
    <row r="154" spans="1:8" s="35" customFormat="1" x14ac:dyDescent="0.3">
      <c r="A154" s="9">
        <v>64</v>
      </c>
      <c r="B154" s="18" t="s">
        <v>218</v>
      </c>
      <c r="C154" s="19" t="s">
        <v>1353</v>
      </c>
      <c r="D154" s="47">
        <v>869</v>
      </c>
      <c r="E154" s="46">
        <v>1042.8</v>
      </c>
      <c r="G154" s="97">
        <f t="shared" si="0"/>
        <v>909</v>
      </c>
      <c r="H154" s="98">
        <f t="shared" si="1"/>
        <v>1090.8</v>
      </c>
    </row>
    <row r="155" spans="1:8" s="35" customFormat="1" ht="37.5" x14ac:dyDescent="0.3">
      <c r="A155" s="9">
        <v>65</v>
      </c>
      <c r="B155" s="18" t="s">
        <v>219</v>
      </c>
      <c r="C155" s="19" t="s">
        <v>899</v>
      </c>
      <c r="D155" s="47">
        <v>898</v>
      </c>
      <c r="E155" s="46">
        <v>1077.5999999999999</v>
      </c>
      <c r="G155" s="97">
        <f t="shared" si="0"/>
        <v>939</v>
      </c>
      <c r="H155" s="98">
        <f t="shared" si="1"/>
        <v>1126.8</v>
      </c>
    </row>
    <row r="156" spans="1:8" s="35" customFormat="1" x14ac:dyDescent="0.3">
      <c r="A156" s="9">
        <v>66</v>
      </c>
      <c r="B156" s="18" t="s">
        <v>220</v>
      </c>
      <c r="C156" s="19" t="s">
        <v>1354</v>
      </c>
      <c r="D156" s="47">
        <v>860</v>
      </c>
      <c r="E156" s="46">
        <v>1032</v>
      </c>
      <c r="G156" s="97">
        <f t="shared" si="0"/>
        <v>900</v>
      </c>
      <c r="H156" s="98">
        <f t="shared" si="1"/>
        <v>1080</v>
      </c>
    </row>
    <row r="157" spans="1:8" s="35" customFormat="1" ht="37.5" x14ac:dyDescent="0.3">
      <c r="A157" s="9">
        <v>67</v>
      </c>
      <c r="B157" s="18" t="s">
        <v>221</v>
      </c>
      <c r="C157" s="19" t="s">
        <v>898</v>
      </c>
      <c r="D157" s="47">
        <v>583</v>
      </c>
      <c r="E157" s="46">
        <v>699.6</v>
      </c>
      <c r="G157" s="97">
        <f t="shared" si="0"/>
        <v>610</v>
      </c>
      <c r="H157" s="98">
        <f t="shared" si="1"/>
        <v>732</v>
      </c>
    </row>
    <row r="158" spans="1:8" s="35" customFormat="1" ht="37.5" x14ac:dyDescent="0.3">
      <c r="A158" s="9">
        <v>68</v>
      </c>
      <c r="B158" s="18" t="s">
        <v>222</v>
      </c>
      <c r="C158" s="19" t="s">
        <v>897</v>
      </c>
      <c r="D158" s="47">
        <v>703</v>
      </c>
      <c r="E158" s="46">
        <v>843.6</v>
      </c>
      <c r="G158" s="97">
        <f t="shared" si="0"/>
        <v>735</v>
      </c>
      <c r="H158" s="98">
        <f t="shared" si="1"/>
        <v>882</v>
      </c>
    </row>
    <row r="159" spans="1:8" s="35" customFormat="1" x14ac:dyDescent="0.3">
      <c r="A159" s="9">
        <v>69</v>
      </c>
      <c r="B159" s="16"/>
      <c r="C159" s="17" t="s">
        <v>61</v>
      </c>
      <c r="D159" s="47"/>
      <c r="E159" s="46"/>
      <c r="G159" s="97"/>
      <c r="H159" s="98"/>
    </row>
    <row r="160" spans="1:8" s="35" customFormat="1" ht="45" customHeight="1" x14ac:dyDescent="0.3">
      <c r="A160" s="9">
        <v>70</v>
      </c>
      <c r="B160" s="18" t="s">
        <v>223</v>
      </c>
      <c r="C160" s="19" t="s">
        <v>1355</v>
      </c>
      <c r="D160" s="47">
        <v>815</v>
      </c>
      <c r="E160" s="46">
        <v>978</v>
      </c>
      <c r="G160" s="97">
        <f t="shared" ref="G160:G222" si="2">ROUND(D160*1.046,0)</f>
        <v>852</v>
      </c>
      <c r="H160" s="98">
        <f t="shared" ref="H160:H222" si="3">G160*1.2</f>
        <v>1022.4</v>
      </c>
    </row>
    <row r="161" spans="1:8" s="35" customFormat="1" ht="46.5" customHeight="1" x14ac:dyDescent="0.3">
      <c r="A161" s="9">
        <v>71</v>
      </c>
      <c r="B161" s="18" t="s">
        <v>224</v>
      </c>
      <c r="C161" s="19" t="s">
        <v>1356</v>
      </c>
      <c r="D161" s="47">
        <v>941</v>
      </c>
      <c r="E161" s="46">
        <v>1129.2</v>
      </c>
      <c r="G161" s="97">
        <f t="shared" si="2"/>
        <v>984</v>
      </c>
      <c r="H161" s="98">
        <f t="shared" si="3"/>
        <v>1180.8</v>
      </c>
    </row>
    <row r="162" spans="1:8" s="35" customFormat="1" ht="45" customHeight="1" x14ac:dyDescent="0.3">
      <c r="A162" s="9">
        <v>72</v>
      </c>
      <c r="B162" s="18" t="s">
        <v>225</v>
      </c>
      <c r="C162" s="19" t="s">
        <v>1357</v>
      </c>
      <c r="D162" s="47">
        <v>948</v>
      </c>
      <c r="E162" s="46">
        <v>1137.5999999999999</v>
      </c>
      <c r="G162" s="97">
        <f t="shared" si="2"/>
        <v>992</v>
      </c>
      <c r="H162" s="98">
        <f t="shared" si="3"/>
        <v>1190.3999999999999</v>
      </c>
    </row>
    <row r="163" spans="1:8" s="35" customFormat="1" ht="37.5" x14ac:dyDescent="0.3">
      <c r="A163" s="9">
        <v>73</v>
      </c>
      <c r="B163" s="18" t="s">
        <v>226</v>
      </c>
      <c r="C163" s="19" t="s">
        <v>896</v>
      </c>
      <c r="D163" s="47">
        <v>868</v>
      </c>
      <c r="E163" s="46">
        <v>1041.5999999999999</v>
      </c>
      <c r="G163" s="97">
        <f t="shared" si="2"/>
        <v>908</v>
      </c>
      <c r="H163" s="98">
        <f t="shared" si="3"/>
        <v>1089.5999999999999</v>
      </c>
    </row>
    <row r="164" spans="1:8" s="35" customFormat="1" x14ac:dyDescent="0.3">
      <c r="A164" s="9">
        <v>74</v>
      </c>
      <c r="B164" s="18" t="s">
        <v>227</v>
      </c>
      <c r="C164" s="19" t="s">
        <v>895</v>
      </c>
      <c r="D164" s="47">
        <v>994</v>
      </c>
      <c r="E164" s="46">
        <v>1192.8</v>
      </c>
      <c r="G164" s="97">
        <f t="shared" si="2"/>
        <v>1040</v>
      </c>
      <c r="H164" s="98">
        <f t="shared" si="3"/>
        <v>1248</v>
      </c>
    </row>
    <row r="165" spans="1:8" s="35" customFormat="1" ht="21" customHeight="1" x14ac:dyDescent="0.3">
      <c r="A165" s="9">
        <v>75</v>
      </c>
      <c r="B165" s="18" t="s">
        <v>228</v>
      </c>
      <c r="C165" s="19" t="s">
        <v>894</v>
      </c>
      <c r="D165" s="47">
        <v>708</v>
      </c>
      <c r="E165" s="46">
        <v>849.6</v>
      </c>
      <c r="G165" s="97">
        <f t="shared" si="2"/>
        <v>741</v>
      </c>
      <c r="H165" s="98">
        <f t="shared" si="3"/>
        <v>889.19999999999993</v>
      </c>
    </row>
    <row r="166" spans="1:8" s="35" customFormat="1" ht="37.5" x14ac:dyDescent="0.3">
      <c r="A166" s="9">
        <v>76</v>
      </c>
      <c r="B166" s="18" t="s">
        <v>229</v>
      </c>
      <c r="C166" s="19" t="s">
        <v>1358</v>
      </c>
      <c r="D166" s="47">
        <v>1271</v>
      </c>
      <c r="E166" s="46">
        <v>1525.2</v>
      </c>
      <c r="G166" s="97">
        <f t="shared" si="2"/>
        <v>1329</v>
      </c>
      <c r="H166" s="98">
        <f t="shared" si="3"/>
        <v>1594.8</v>
      </c>
    </row>
    <row r="167" spans="1:8" s="35" customFormat="1" x14ac:dyDescent="0.3">
      <c r="A167" s="9">
        <v>77</v>
      </c>
      <c r="B167" s="18" t="s">
        <v>230</v>
      </c>
      <c r="C167" s="19" t="s">
        <v>1359</v>
      </c>
      <c r="D167" s="47">
        <v>1110</v>
      </c>
      <c r="E167" s="46">
        <v>1332</v>
      </c>
      <c r="G167" s="97">
        <f t="shared" si="2"/>
        <v>1161</v>
      </c>
      <c r="H167" s="98">
        <f t="shared" si="3"/>
        <v>1393.2</v>
      </c>
    </row>
    <row r="168" spans="1:8" s="35" customFormat="1" ht="56.25" x14ac:dyDescent="0.3">
      <c r="A168" s="9">
        <v>78</v>
      </c>
      <c r="B168" s="18" t="s">
        <v>231</v>
      </c>
      <c r="C168" s="19" t="s">
        <v>1360</v>
      </c>
      <c r="D168" s="47">
        <v>957</v>
      </c>
      <c r="E168" s="46">
        <v>1148.3999999999999</v>
      </c>
      <c r="G168" s="97">
        <f t="shared" si="2"/>
        <v>1001</v>
      </c>
      <c r="H168" s="98">
        <f t="shared" si="3"/>
        <v>1201.2</v>
      </c>
    </row>
    <row r="169" spans="1:8" s="35" customFormat="1" ht="75" x14ac:dyDescent="0.3">
      <c r="A169" s="9">
        <v>79</v>
      </c>
      <c r="B169" s="18" t="s">
        <v>232</v>
      </c>
      <c r="C169" s="19" t="s">
        <v>522</v>
      </c>
      <c r="D169" s="47">
        <v>868</v>
      </c>
      <c r="E169" s="46">
        <v>1041.5999999999999</v>
      </c>
      <c r="G169" s="97">
        <f t="shared" si="2"/>
        <v>908</v>
      </c>
      <c r="H169" s="98">
        <f t="shared" si="3"/>
        <v>1089.5999999999999</v>
      </c>
    </row>
    <row r="170" spans="1:8" s="35" customFormat="1" x14ac:dyDescent="0.3">
      <c r="A170" s="9">
        <v>80</v>
      </c>
      <c r="B170" s="18" t="s">
        <v>233</v>
      </c>
      <c r="C170" s="19" t="s">
        <v>1361</v>
      </c>
      <c r="D170" s="47">
        <v>957</v>
      </c>
      <c r="E170" s="46">
        <v>1148.3999999999999</v>
      </c>
      <c r="G170" s="97">
        <f t="shared" si="2"/>
        <v>1001</v>
      </c>
      <c r="H170" s="98">
        <f t="shared" si="3"/>
        <v>1201.2</v>
      </c>
    </row>
    <row r="171" spans="1:8" s="35" customFormat="1" ht="37.5" x14ac:dyDescent="0.3">
      <c r="A171" s="9">
        <v>81</v>
      </c>
      <c r="B171" s="18" t="s">
        <v>234</v>
      </c>
      <c r="C171" s="19" t="s">
        <v>893</v>
      </c>
      <c r="D171" s="47">
        <v>974</v>
      </c>
      <c r="E171" s="46">
        <v>1168.8</v>
      </c>
      <c r="G171" s="97">
        <f t="shared" si="2"/>
        <v>1019</v>
      </c>
      <c r="H171" s="98">
        <f t="shared" si="3"/>
        <v>1222.8</v>
      </c>
    </row>
    <row r="172" spans="1:8" s="35" customFormat="1" ht="24" customHeight="1" x14ac:dyDescent="0.3">
      <c r="A172" s="9">
        <v>82</v>
      </c>
      <c r="B172" s="18" t="s">
        <v>235</v>
      </c>
      <c r="C172" s="19" t="s">
        <v>892</v>
      </c>
      <c r="D172" s="47">
        <v>696</v>
      </c>
      <c r="E172" s="46">
        <v>835.19999999999993</v>
      </c>
      <c r="G172" s="97">
        <f t="shared" si="2"/>
        <v>728</v>
      </c>
      <c r="H172" s="98">
        <f t="shared" si="3"/>
        <v>873.6</v>
      </c>
    </row>
    <row r="173" spans="1:8" s="35" customFormat="1" ht="61.5" customHeight="1" x14ac:dyDescent="0.3">
      <c r="A173" s="9">
        <v>83</v>
      </c>
      <c r="B173" s="18" t="s">
        <v>236</v>
      </c>
      <c r="C173" s="19" t="s">
        <v>891</v>
      </c>
      <c r="D173" s="47">
        <v>680</v>
      </c>
      <c r="E173" s="46">
        <v>816</v>
      </c>
      <c r="G173" s="97">
        <f t="shared" si="2"/>
        <v>711</v>
      </c>
      <c r="H173" s="98">
        <f t="shared" si="3"/>
        <v>853.19999999999993</v>
      </c>
    </row>
    <row r="174" spans="1:8" s="35" customFormat="1" ht="37.5" x14ac:dyDescent="0.3">
      <c r="A174" s="9">
        <v>84</v>
      </c>
      <c r="B174" s="18" t="s">
        <v>237</v>
      </c>
      <c r="C174" s="19" t="s">
        <v>890</v>
      </c>
      <c r="D174" s="47">
        <v>716</v>
      </c>
      <c r="E174" s="46">
        <v>859.19999999999993</v>
      </c>
      <c r="G174" s="97">
        <f t="shared" si="2"/>
        <v>749</v>
      </c>
      <c r="H174" s="98">
        <f t="shared" si="3"/>
        <v>898.8</v>
      </c>
    </row>
    <row r="175" spans="1:8" s="35" customFormat="1" ht="56.25" x14ac:dyDescent="0.3">
      <c r="A175" s="9">
        <v>85</v>
      </c>
      <c r="B175" s="18" t="s">
        <v>238</v>
      </c>
      <c r="C175" s="19" t="s">
        <v>889</v>
      </c>
      <c r="D175" s="47">
        <v>860</v>
      </c>
      <c r="E175" s="46">
        <v>1032</v>
      </c>
      <c r="G175" s="97">
        <f t="shared" si="2"/>
        <v>900</v>
      </c>
      <c r="H175" s="98">
        <f t="shared" si="3"/>
        <v>1080</v>
      </c>
    </row>
    <row r="176" spans="1:8" s="35" customFormat="1" ht="37.5" x14ac:dyDescent="0.3">
      <c r="A176" s="9">
        <v>86</v>
      </c>
      <c r="B176" s="18" t="s">
        <v>239</v>
      </c>
      <c r="C176" s="19" t="s">
        <v>888</v>
      </c>
      <c r="D176" s="47">
        <v>734</v>
      </c>
      <c r="E176" s="46">
        <v>880.8</v>
      </c>
      <c r="G176" s="97">
        <f t="shared" si="2"/>
        <v>768</v>
      </c>
      <c r="H176" s="98">
        <f t="shared" si="3"/>
        <v>921.59999999999991</v>
      </c>
    </row>
    <row r="177" spans="1:8" s="35" customFormat="1" x14ac:dyDescent="0.3">
      <c r="A177" s="9">
        <v>87</v>
      </c>
      <c r="B177" s="16"/>
      <c r="C177" s="17" t="s">
        <v>62</v>
      </c>
      <c r="D177" s="47"/>
      <c r="E177" s="46"/>
      <c r="G177" s="97"/>
      <c r="H177" s="98"/>
    </row>
    <row r="178" spans="1:8" s="35" customFormat="1" x14ac:dyDescent="0.3">
      <c r="A178" s="9">
        <v>88</v>
      </c>
      <c r="B178" s="18" t="s">
        <v>240</v>
      </c>
      <c r="C178" s="19" t="s">
        <v>887</v>
      </c>
      <c r="D178" s="47">
        <v>439</v>
      </c>
      <c r="E178" s="46">
        <v>526.79999999999995</v>
      </c>
      <c r="G178" s="97">
        <f t="shared" si="2"/>
        <v>459</v>
      </c>
      <c r="H178" s="98">
        <f t="shared" si="3"/>
        <v>550.79999999999995</v>
      </c>
    </row>
    <row r="179" spans="1:8" s="35" customFormat="1" ht="56.25" x14ac:dyDescent="0.3">
      <c r="A179" s="9">
        <v>89</v>
      </c>
      <c r="B179" s="18" t="s">
        <v>241</v>
      </c>
      <c r="C179" s="19" t="s">
        <v>1362</v>
      </c>
      <c r="D179" s="47">
        <v>974</v>
      </c>
      <c r="E179" s="46">
        <v>1168.8</v>
      </c>
      <c r="G179" s="97">
        <f t="shared" si="2"/>
        <v>1019</v>
      </c>
      <c r="H179" s="98">
        <f t="shared" si="3"/>
        <v>1222.8</v>
      </c>
    </row>
    <row r="180" spans="1:8" s="35" customFormat="1" ht="56.25" x14ac:dyDescent="0.3">
      <c r="A180" s="9">
        <v>90</v>
      </c>
      <c r="B180" s="18" t="s">
        <v>242</v>
      </c>
      <c r="C180" s="19" t="s">
        <v>886</v>
      </c>
      <c r="D180" s="47">
        <v>678</v>
      </c>
      <c r="E180" s="46">
        <v>813.6</v>
      </c>
      <c r="G180" s="97">
        <f t="shared" si="2"/>
        <v>709</v>
      </c>
      <c r="H180" s="98">
        <f t="shared" si="3"/>
        <v>850.8</v>
      </c>
    </row>
    <row r="181" spans="1:8" s="35" customFormat="1" ht="56.25" x14ac:dyDescent="0.3">
      <c r="A181" s="9">
        <v>91</v>
      </c>
      <c r="B181" s="18" t="s">
        <v>243</v>
      </c>
      <c r="C181" s="19" t="s">
        <v>885</v>
      </c>
      <c r="D181" s="47">
        <v>799</v>
      </c>
      <c r="E181" s="46">
        <v>958.8</v>
      </c>
      <c r="G181" s="97">
        <f t="shared" si="2"/>
        <v>836</v>
      </c>
      <c r="H181" s="98">
        <f t="shared" si="3"/>
        <v>1003.1999999999999</v>
      </c>
    </row>
    <row r="182" spans="1:8" s="35" customFormat="1" ht="37.5" x14ac:dyDescent="0.3">
      <c r="A182" s="9">
        <v>92</v>
      </c>
      <c r="B182" s="18" t="s">
        <v>244</v>
      </c>
      <c r="C182" s="19" t="s">
        <v>884</v>
      </c>
      <c r="D182" s="47">
        <v>843</v>
      </c>
      <c r="E182" s="46">
        <v>1011.5999999999999</v>
      </c>
      <c r="G182" s="97">
        <f t="shared" si="2"/>
        <v>882</v>
      </c>
      <c r="H182" s="98">
        <f t="shared" si="3"/>
        <v>1058.3999999999999</v>
      </c>
    </row>
    <row r="183" spans="1:8" s="35" customFormat="1" ht="56.25" x14ac:dyDescent="0.3">
      <c r="A183" s="9">
        <v>93</v>
      </c>
      <c r="B183" s="18" t="s">
        <v>245</v>
      </c>
      <c r="C183" s="19" t="s">
        <v>518</v>
      </c>
      <c r="D183" s="47">
        <v>799</v>
      </c>
      <c r="E183" s="46">
        <v>958.8</v>
      </c>
      <c r="G183" s="97">
        <f t="shared" si="2"/>
        <v>836</v>
      </c>
      <c r="H183" s="98">
        <f t="shared" si="3"/>
        <v>1003.1999999999999</v>
      </c>
    </row>
    <row r="184" spans="1:8" s="35" customFormat="1" ht="56.25" x14ac:dyDescent="0.3">
      <c r="A184" s="9">
        <v>94</v>
      </c>
      <c r="B184" s="18" t="s">
        <v>246</v>
      </c>
      <c r="C184" s="19" t="s">
        <v>517</v>
      </c>
      <c r="D184" s="47">
        <v>705</v>
      </c>
      <c r="E184" s="46">
        <v>846</v>
      </c>
      <c r="G184" s="97">
        <f t="shared" si="2"/>
        <v>737</v>
      </c>
      <c r="H184" s="98">
        <f t="shared" si="3"/>
        <v>884.4</v>
      </c>
    </row>
    <row r="185" spans="1:8" s="35" customFormat="1" ht="96.75" customHeight="1" x14ac:dyDescent="0.3">
      <c r="A185" s="9">
        <v>95</v>
      </c>
      <c r="B185" s="18" t="s">
        <v>247</v>
      </c>
      <c r="C185" s="19" t="s">
        <v>1363</v>
      </c>
      <c r="D185" s="47">
        <v>574</v>
      </c>
      <c r="E185" s="46">
        <v>688.8</v>
      </c>
      <c r="G185" s="97">
        <f t="shared" si="2"/>
        <v>600</v>
      </c>
      <c r="H185" s="98">
        <f t="shared" si="3"/>
        <v>720</v>
      </c>
    </row>
    <row r="186" spans="1:8" s="35" customFormat="1" ht="112.5" x14ac:dyDescent="0.3">
      <c r="A186" s="9">
        <v>96</v>
      </c>
      <c r="B186" s="18" t="s">
        <v>248</v>
      </c>
      <c r="C186" s="19" t="s">
        <v>1364</v>
      </c>
      <c r="D186" s="47">
        <v>734</v>
      </c>
      <c r="E186" s="46">
        <v>880.8</v>
      </c>
      <c r="G186" s="97">
        <f t="shared" si="2"/>
        <v>768</v>
      </c>
      <c r="H186" s="98">
        <f t="shared" si="3"/>
        <v>921.59999999999991</v>
      </c>
    </row>
    <row r="187" spans="1:8" s="35" customFormat="1" ht="37.5" x14ac:dyDescent="0.3">
      <c r="A187" s="9">
        <v>97</v>
      </c>
      <c r="B187" s="18" t="s">
        <v>249</v>
      </c>
      <c r="C187" s="19" t="s">
        <v>1365</v>
      </c>
      <c r="D187" s="47">
        <v>1232</v>
      </c>
      <c r="E187" s="46">
        <v>1478.3999999999999</v>
      </c>
      <c r="G187" s="97">
        <f t="shared" si="2"/>
        <v>1289</v>
      </c>
      <c r="H187" s="98">
        <f t="shared" si="3"/>
        <v>1546.8</v>
      </c>
    </row>
    <row r="188" spans="1:8" s="35" customFormat="1" x14ac:dyDescent="0.3">
      <c r="A188" s="9">
        <v>98</v>
      </c>
      <c r="B188" s="18" t="s">
        <v>250</v>
      </c>
      <c r="C188" s="19" t="s">
        <v>883</v>
      </c>
      <c r="D188" s="47">
        <v>857</v>
      </c>
      <c r="E188" s="46">
        <v>1028.3999999999999</v>
      </c>
      <c r="G188" s="97">
        <f t="shared" si="2"/>
        <v>896</v>
      </c>
      <c r="H188" s="98">
        <f t="shared" si="3"/>
        <v>1075.2</v>
      </c>
    </row>
    <row r="189" spans="1:8" s="35" customFormat="1" ht="37.5" x14ac:dyDescent="0.3">
      <c r="A189" s="9">
        <v>99</v>
      </c>
      <c r="B189" s="18" t="s">
        <v>251</v>
      </c>
      <c r="C189" s="19" t="s">
        <v>882</v>
      </c>
      <c r="D189" s="47">
        <v>992</v>
      </c>
      <c r="E189" s="46">
        <v>1190.3999999999999</v>
      </c>
      <c r="G189" s="97">
        <f t="shared" si="2"/>
        <v>1038</v>
      </c>
      <c r="H189" s="98">
        <f t="shared" si="3"/>
        <v>1245.5999999999999</v>
      </c>
    </row>
    <row r="190" spans="1:8" s="35" customFormat="1" ht="37.5" x14ac:dyDescent="0.3">
      <c r="A190" s="9">
        <v>100</v>
      </c>
      <c r="B190" s="18" t="s">
        <v>252</v>
      </c>
      <c r="C190" s="19" t="s">
        <v>1366</v>
      </c>
      <c r="D190" s="47">
        <v>823</v>
      </c>
      <c r="E190" s="46">
        <v>987.59999999999991</v>
      </c>
      <c r="G190" s="97">
        <f t="shared" si="2"/>
        <v>861</v>
      </c>
      <c r="H190" s="98">
        <f t="shared" si="3"/>
        <v>1033.2</v>
      </c>
    </row>
    <row r="191" spans="1:8" s="35" customFormat="1" ht="37.5" x14ac:dyDescent="0.3">
      <c r="A191" s="9">
        <v>101</v>
      </c>
      <c r="B191" s="18" t="s">
        <v>253</v>
      </c>
      <c r="C191" s="19" t="s">
        <v>1367</v>
      </c>
      <c r="D191" s="47">
        <v>696</v>
      </c>
      <c r="E191" s="46">
        <v>835.19999999999993</v>
      </c>
      <c r="G191" s="97">
        <f t="shared" si="2"/>
        <v>728</v>
      </c>
      <c r="H191" s="98">
        <f t="shared" si="3"/>
        <v>873.6</v>
      </c>
    </row>
    <row r="192" spans="1:8" s="35" customFormat="1" ht="37.5" x14ac:dyDescent="0.3">
      <c r="A192" s="9">
        <v>102</v>
      </c>
      <c r="B192" s="18" t="s">
        <v>254</v>
      </c>
      <c r="C192" s="19" t="s">
        <v>881</v>
      </c>
      <c r="D192" s="47">
        <v>574</v>
      </c>
      <c r="E192" s="46">
        <v>688.8</v>
      </c>
      <c r="G192" s="97">
        <f t="shared" si="2"/>
        <v>600</v>
      </c>
      <c r="H192" s="98">
        <f t="shared" si="3"/>
        <v>720</v>
      </c>
    </row>
    <row r="193" spans="1:8" s="35" customFormat="1" x14ac:dyDescent="0.3">
      <c r="A193" s="9">
        <v>103</v>
      </c>
      <c r="B193" s="18" t="s">
        <v>255</v>
      </c>
      <c r="C193" s="19" t="s">
        <v>880</v>
      </c>
      <c r="D193" s="47">
        <v>708</v>
      </c>
      <c r="E193" s="46">
        <v>849.6</v>
      </c>
      <c r="G193" s="97">
        <f t="shared" si="2"/>
        <v>741</v>
      </c>
      <c r="H193" s="98">
        <f t="shared" si="3"/>
        <v>889.19999999999993</v>
      </c>
    </row>
    <row r="194" spans="1:8" s="35" customFormat="1" ht="37.5" x14ac:dyDescent="0.3">
      <c r="A194" s="9">
        <v>104</v>
      </c>
      <c r="B194" s="18" t="s">
        <v>256</v>
      </c>
      <c r="C194" s="19" t="s">
        <v>879</v>
      </c>
      <c r="D194" s="47">
        <v>869</v>
      </c>
      <c r="E194" s="46">
        <v>1042.8</v>
      </c>
      <c r="G194" s="97">
        <f t="shared" si="2"/>
        <v>909</v>
      </c>
      <c r="H194" s="98">
        <f t="shared" si="3"/>
        <v>1090.8</v>
      </c>
    </row>
    <row r="195" spans="1:8" s="35" customFormat="1" x14ac:dyDescent="0.3">
      <c r="A195" s="9">
        <v>105</v>
      </c>
      <c r="B195" s="16"/>
      <c r="C195" s="17" t="s">
        <v>63</v>
      </c>
      <c r="D195" s="47"/>
      <c r="E195" s="46"/>
      <c r="G195" s="97"/>
      <c r="H195" s="98"/>
    </row>
    <row r="196" spans="1:8" s="35" customFormat="1" ht="56.25" x14ac:dyDescent="0.3">
      <c r="A196" s="9">
        <v>106</v>
      </c>
      <c r="B196" s="18" t="s">
        <v>257</v>
      </c>
      <c r="C196" s="19" t="s">
        <v>1368</v>
      </c>
      <c r="D196" s="47">
        <v>974</v>
      </c>
      <c r="E196" s="46">
        <v>1168.8</v>
      </c>
      <c r="G196" s="97">
        <f t="shared" si="2"/>
        <v>1019</v>
      </c>
      <c r="H196" s="98">
        <f t="shared" si="3"/>
        <v>1222.8</v>
      </c>
    </row>
    <row r="197" spans="1:8" s="35" customFormat="1" ht="56.25" x14ac:dyDescent="0.3">
      <c r="A197" s="9">
        <v>107</v>
      </c>
      <c r="B197" s="18" t="s">
        <v>258</v>
      </c>
      <c r="C197" s="19" t="s">
        <v>1369</v>
      </c>
      <c r="D197" s="47">
        <v>1130</v>
      </c>
      <c r="E197" s="46">
        <v>1356</v>
      </c>
      <c r="G197" s="97">
        <f t="shared" si="2"/>
        <v>1182</v>
      </c>
      <c r="H197" s="98">
        <f t="shared" si="3"/>
        <v>1418.3999999999999</v>
      </c>
    </row>
    <row r="198" spans="1:8" s="35" customFormat="1" ht="37.5" x14ac:dyDescent="0.3">
      <c r="A198" s="9">
        <v>108</v>
      </c>
      <c r="B198" s="18" t="s">
        <v>259</v>
      </c>
      <c r="C198" s="19" t="s">
        <v>878</v>
      </c>
      <c r="D198" s="47">
        <v>734</v>
      </c>
      <c r="E198" s="46">
        <v>880.8</v>
      </c>
      <c r="G198" s="97">
        <f t="shared" si="2"/>
        <v>768</v>
      </c>
      <c r="H198" s="98">
        <f t="shared" si="3"/>
        <v>921.59999999999991</v>
      </c>
    </row>
    <row r="199" spans="1:8" s="35" customFormat="1" ht="44.25" customHeight="1" x14ac:dyDescent="0.3">
      <c r="A199" s="9">
        <v>109</v>
      </c>
      <c r="B199" s="18" t="s">
        <v>260</v>
      </c>
      <c r="C199" s="19" t="s">
        <v>877</v>
      </c>
      <c r="D199" s="47">
        <v>868</v>
      </c>
      <c r="E199" s="46">
        <v>1041.5999999999999</v>
      </c>
      <c r="G199" s="97">
        <f t="shared" si="2"/>
        <v>908</v>
      </c>
      <c r="H199" s="98">
        <f t="shared" si="3"/>
        <v>1089.5999999999999</v>
      </c>
    </row>
    <row r="200" spans="1:8" s="35" customFormat="1" ht="37.5" x14ac:dyDescent="0.3">
      <c r="A200" s="9">
        <v>110</v>
      </c>
      <c r="B200" s="18" t="s">
        <v>261</v>
      </c>
      <c r="C200" s="19" t="s">
        <v>523</v>
      </c>
      <c r="D200" s="47">
        <v>1023</v>
      </c>
      <c r="E200" s="46">
        <v>1227.5999999999999</v>
      </c>
      <c r="G200" s="97">
        <f t="shared" si="2"/>
        <v>1070</v>
      </c>
      <c r="H200" s="98">
        <f t="shared" si="3"/>
        <v>1284</v>
      </c>
    </row>
    <row r="201" spans="1:8" s="35" customFormat="1" ht="75" x14ac:dyDescent="0.3">
      <c r="A201" s="9">
        <v>111</v>
      </c>
      <c r="B201" s="18" t="s">
        <v>262</v>
      </c>
      <c r="C201" s="19" t="s">
        <v>876</v>
      </c>
      <c r="D201" s="47">
        <v>1098</v>
      </c>
      <c r="E201" s="46">
        <v>1317.6</v>
      </c>
      <c r="G201" s="97">
        <f t="shared" si="2"/>
        <v>1149</v>
      </c>
      <c r="H201" s="98">
        <f t="shared" si="3"/>
        <v>1378.8</v>
      </c>
    </row>
    <row r="202" spans="1:8" s="35" customFormat="1" ht="21" customHeight="1" x14ac:dyDescent="0.3">
      <c r="A202" s="9">
        <v>112</v>
      </c>
      <c r="B202" s="18" t="s">
        <v>263</v>
      </c>
      <c r="C202" s="19" t="s">
        <v>875</v>
      </c>
      <c r="D202" s="47">
        <v>937</v>
      </c>
      <c r="E202" s="46">
        <v>1124.3999999999999</v>
      </c>
      <c r="G202" s="97">
        <f t="shared" si="2"/>
        <v>980</v>
      </c>
      <c r="H202" s="98">
        <f t="shared" si="3"/>
        <v>1176</v>
      </c>
    </row>
    <row r="203" spans="1:8" s="35" customFormat="1" ht="21" customHeight="1" x14ac:dyDescent="0.3">
      <c r="A203" s="9">
        <v>113</v>
      </c>
      <c r="B203" s="18" t="s">
        <v>264</v>
      </c>
      <c r="C203" s="19" t="s">
        <v>874</v>
      </c>
      <c r="D203" s="47">
        <v>734</v>
      </c>
      <c r="E203" s="46">
        <v>880.8</v>
      </c>
      <c r="G203" s="97">
        <f t="shared" si="2"/>
        <v>768</v>
      </c>
      <c r="H203" s="98">
        <f t="shared" si="3"/>
        <v>921.59999999999991</v>
      </c>
    </row>
    <row r="204" spans="1:8" s="35" customFormat="1" ht="37.5" x14ac:dyDescent="0.3">
      <c r="A204" s="9">
        <v>114</v>
      </c>
      <c r="B204" s="18" t="s">
        <v>265</v>
      </c>
      <c r="C204" s="19" t="s">
        <v>873</v>
      </c>
      <c r="D204" s="47">
        <v>868</v>
      </c>
      <c r="E204" s="46">
        <v>1041.5999999999999</v>
      </c>
      <c r="G204" s="97">
        <f t="shared" si="2"/>
        <v>908</v>
      </c>
      <c r="H204" s="98">
        <f t="shared" si="3"/>
        <v>1089.5999999999999</v>
      </c>
    </row>
    <row r="205" spans="1:8" s="35" customFormat="1" ht="37.5" x14ac:dyDescent="0.3">
      <c r="A205" s="9">
        <v>115</v>
      </c>
      <c r="B205" s="18" t="s">
        <v>266</v>
      </c>
      <c r="C205" s="19" t="s">
        <v>872</v>
      </c>
      <c r="D205" s="47">
        <v>974</v>
      </c>
      <c r="E205" s="46">
        <v>1168.8</v>
      </c>
      <c r="G205" s="97">
        <f t="shared" si="2"/>
        <v>1019</v>
      </c>
      <c r="H205" s="98">
        <f t="shared" si="3"/>
        <v>1222.8</v>
      </c>
    </row>
    <row r="206" spans="1:8" s="35" customFormat="1" ht="46.5" customHeight="1" x14ac:dyDescent="0.3">
      <c r="A206" s="9">
        <v>116</v>
      </c>
      <c r="B206" s="18" t="s">
        <v>267</v>
      </c>
      <c r="C206" s="19" t="s">
        <v>871</v>
      </c>
      <c r="D206" s="47">
        <v>1110</v>
      </c>
      <c r="E206" s="46">
        <v>1332</v>
      </c>
      <c r="G206" s="97">
        <f t="shared" si="2"/>
        <v>1161</v>
      </c>
      <c r="H206" s="98">
        <f t="shared" si="3"/>
        <v>1393.2</v>
      </c>
    </row>
    <row r="207" spans="1:8" s="35" customFormat="1" ht="37.5" x14ac:dyDescent="0.3">
      <c r="A207" s="9">
        <v>117</v>
      </c>
      <c r="B207" s="18" t="s">
        <v>268</v>
      </c>
      <c r="C207" s="19" t="s">
        <v>870</v>
      </c>
      <c r="D207" s="47">
        <v>1130</v>
      </c>
      <c r="E207" s="46">
        <v>1356</v>
      </c>
      <c r="G207" s="97">
        <f t="shared" si="2"/>
        <v>1182</v>
      </c>
      <c r="H207" s="98">
        <f t="shared" si="3"/>
        <v>1418.3999999999999</v>
      </c>
    </row>
    <row r="208" spans="1:8" s="35" customFormat="1" ht="37.5" x14ac:dyDescent="0.3">
      <c r="A208" s="9">
        <v>118</v>
      </c>
      <c r="B208" s="18" t="s">
        <v>269</v>
      </c>
      <c r="C208" s="19" t="s">
        <v>869</v>
      </c>
      <c r="D208" s="47">
        <v>1264</v>
      </c>
      <c r="E208" s="46">
        <v>1516.8</v>
      </c>
      <c r="G208" s="97">
        <f t="shared" si="2"/>
        <v>1322</v>
      </c>
      <c r="H208" s="98">
        <f t="shared" si="3"/>
        <v>1586.3999999999999</v>
      </c>
    </row>
    <row r="209" spans="1:8" s="35" customFormat="1" ht="56.25" x14ac:dyDescent="0.3">
      <c r="A209" s="9">
        <v>119</v>
      </c>
      <c r="B209" s="18" t="s">
        <v>270</v>
      </c>
      <c r="C209" s="19" t="s">
        <v>868</v>
      </c>
      <c r="D209" s="47">
        <v>815</v>
      </c>
      <c r="E209" s="46">
        <v>978</v>
      </c>
      <c r="G209" s="97">
        <f t="shared" si="2"/>
        <v>852</v>
      </c>
      <c r="H209" s="98">
        <f t="shared" si="3"/>
        <v>1022.4</v>
      </c>
    </row>
    <row r="210" spans="1:8" s="35" customFormat="1" ht="56.25" x14ac:dyDescent="0.3">
      <c r="A210" s="9">
        <v>120</v>
      </c>
      <c r="B210" s="18" t="s">
        <v>271</v>
      </c>
      <c r="C210" s="19" t="s">
        <v>867</v>
      </c>
      <c r="D210" s="47">
        <v>948</v>
      </c>
      <c r="E210" s="46">
        <v>1137.5999999999999</v>
      </c>
      <c r="G210" s="97">
        <f t="shared" si="2"/>
        <v>992</v>
      </c>
      <c r="H210" s="98">
        <f t="shared" si="3"/>
        <v>1190.3999999999999</v>
      </c>
    </row>
    <row r="211" spans="1:8" s="35" customFormat="1" x14ac:dyDescent="0.3">
      <c r="A211" s="9">
        <v>121</v>
      </c>
      <c r="B211" s="18" t="s">
        <v>272</v>
      </c>
      <c r="C211" s="19" t="s">
        <v>866</v>
      </c>
      <c r="D211" s="47">
        <v>974</v>
      </c>
      <c r="E211" s="46">
        <v>1168.8</v>
      </c>
      <c r="G211" s="97">
        <f t="shared" si="2"/>
        <v>1019</v>
      </c>
      <c r="H211" s="98">
        <f t="shared" si="3"/>
        <v>1222.8</v>
      </c>
    </row>
    <row r="212" spans="1:8" s="35" customFormat="1" x14ac:dyDescent="0.3">
      <c r="A212" s="9">
        <v>122</v>
      </c>
      <c r="B212" s="18" t="s">
        <v>273</v>
      </c>
      <c r="C212" s="19" t="s">
        <v>865</v>
      </c>
      <c r="D212" s="47">
        <v>1110</v>
      </c>
      <c r="E212" s="46">
        <v>1332</v>
      </c>
      <c r="G212" s="97">
        <f t="shared" si="2"/>
        <v>1161</v>
      </c>
      <c r="H212" s="98">
        <f t="shared" si="3"/>
        <v>1393.2</v>
      </c>
    </row>
    <row r="213" spans="1:8" s="35" customFormat="1" x14ac:dyDescent="0.3">
      <c r="A213" s="9">
        <v>123</v>
      </c>
      <c r="B213" s="18" t="s">
        <v>274</v>
      </c>
      <c r="C213" s="19" t="s">
        <v>864</v>
      </c>
      <c r="D213" s="47">
        <v>1130</v>
      </c>
      <c r="E213" s="46">
        <v>1356</v>
      </c>
      <c r="G213" s="97">
        <f t="shared" si="2"/>
        <v>1182</v>
      </c>
      <c r="H213" s="98">
        <f t="shared" si="3"/>
        <v>1418.3999999999999</v>
      </c>
    </row>
    <row r="214" spans="1:8" s="35" customFormat="1" ht="37.5" x14ac:dyDescent="0.3">
      <c r="A214" s="9">
        <v>124</v>
      </c>
      <c r="B214" s="18" t="s">
        <v>275</v>
      </c>
      <c r="C214" s="19" t="s">
        <v>863</v>
      </c>
      <c r="D214" s="47">
        <v>1264</v>
      </c>
      <c r="E214" s="46">
        <v>1516.8</v>
      </c>
      <c r="G214" s="97">
        <f t="shared" si="2"/>
        <v>1322</v>
      </c>
      <c r="H214" s="98">
        <f t="shared" si="3"/>
        <v>1586.3999999999999</v>
      </c>
    </row>
    <row r="215" spans="1:8" s="35" customFormat="1" ht="37.5" x14ac:dyDescent="0.3">
      <c r="A215" s="9">
        <v>125</v>
      </c>
      <c r="B215" s="18" t="s">
        <v>276</v>
      </c>
      <c r="C215" s="19" t="s">
        <v>862</v>
      </c>
      <c r="D215" s="47">
        <v>831</v>
      </c>
      <c r="E215" s="46">
        <v>997.19999999999993</v>
      </c>
      <c r="G215" s="97">
        <f t="shared" si="2"/>
        <v>869</v>
      </c>
      <c r="H215" s="98">
        <f t="shared" si="3"/>
        <v>1042.8</v>
      </c>
    </row>
    <row r="216" spans="1:8" s="35" customFormat="1" ht="37.5" x14ac:dyDescent="0.3">
      <c r="A216" s="9">
        <v>126</v>
      </c>
      <c r="B216" s="18" t="s">
        <v>277</v>
      </c>
      <c r="C216" s="19" t="s">
        <v>861</v>
      </c>
      <c r="D216" s="47">
        <v>696</v>
      </c>
      <c r="E216" s="46">
        <v>835.19999999999993</v>
      </c>
      <c r="G216" s="97">
        <f t="shared" si="2"/>
        <v>728</v>
      </c>
      <c r="H216" s="98">
        <f t="shared" si="3"/>
        <v>873.6</v>
      </c>
    </row>
    <row r="217" spans="1:8" s="35" customFormat="1" ht="75" x14ac:dyDescent="0.3">
      <c r="A217" s="9">
        <v>127</v>
      </c>
      <c r="B217" s="18" t="s">
        <v>278</v>
      </c>
      <c r="C217" s="19" t="s">
        <v>1370</v>
      </c>
      <c r="D217" s="47">
        <v>696</v>
      </c>
      <c r="E217" s="46">
        <v>835.19999999999993</v>
      </c>
      <c r="G217" s="97">
        <f t="shared" si="2"/>
        <v>728</v>
      </c>
      <c r="H217" s="98">
        <f t="shared" si="3"/>
        <v>873.6</v>
      </c>
    </row>
    <row r="218" spans="1:8" s="35" customFormat="1" ht="79.5" customHeight="1" x14ac:dyDescent="0.3">
      <c r="A218" s="9">
        <v>128</v>
      </c>
      <c r="B218" s="18" t="s">
        <v>279</v>
      </c>
      <c r="C218" s="19" t="s">
        <v>1371</v>
      </c>
      <c r="D218" s="47">
        <v>831</v>
      </c>
      <c r="E218" s="46">
        <v>997.19999999999993</v>
      </c>
      <c r="G218" s="97">
        <f t="shared" si="2"/>
        <v>869</v>
      </c>
      <c r="H218" s="98">
        <f t="shared" si="3"/>
        <v>1042.8</v>
      </c>
    </row>
    <row r="219" spans="1:8" s="35" customFormat="1" ht="56.25" x14ac:dyDescent="0.3">
      <c r="A219" s="9">
        <v>129</v>
      </c>
      <c r="B219" s="18" t="s">
        <v>280</v>
      </c>
      <c r="C219" s="19" t="s">
        <v>1050</v>
      </c>
      <c r="D219" s="47">
        <v>860</v>
      </c>
      <c r="E219" s="46">
        <v>1032</v>
      </c>
      <c r="G219" s="97">
        <f t="shared" si="2"/>
        <v>900</v>
      </c>
      <c r="H219" s="98">
        <f t="shared" si="3"/>
        <v>1080</v>
      </c>
    </row>
    <row r="220" spans="1:8" s="35" customFormat="1" ht="37.5" x14ac:dyDescent="0.3">
      <c r="A220" s="9">
        <v>130</v>
      </c>
      <c r="B220" s="18" t="s">
        <v>281</v>
      </c>
      <c r="C220" s="19" t="s">
        <v>860</v>
      </c>
      <c r="D220" s="47">
        <v>1384</v>
      </c>
      <c r="E220" s="46">
        <v>1660.8</v>
      </c>
      <c r="G220" s="97">
        <f t="shared" si="2"/>
        <v>1448</v>
      </c>
      <c r="H220" s="98">
        <f t="shared" si="3"/>
        <v>1737.6</v>
      </c>
    </row>
    <row r="221" spans="1:8" s="35" customFormat="1" x14ac:dyDescent="0.3">
      <c r="A221" s="9">
        <v>131</v>
      </c>
      <c r="B221" s="18" t="s">
        <v>282</v>
      </c>
      <c r="C221" s="19" t="s">
        <v>859</v>
      </c>
      <c r="D221" s="47">
        <v>696</v>
      </c>
      <c r="E221" s="46">
        <v>835.19999999999993</v>
      </c>
      <c r="G221" s="97">
        <f t="shared" si="2"/>
        <v>728</v>
      </c>
      <c r="H221" s="98">
        <f t="shared" si="3"/>
        <v>873.6</v>
      </c>
    </row>
    <row r="222" spans="1:8" s="35" customFormat="1" ht="56.25" x14ac:dyDescent="0.3">
      <c r="A222" s="9">
        <v>132</v>
      </c>
      <c r="B222" s="18" t="s">
        <v>283</v>
      </c>
      <c r="C222" s="19" t="s">
        <v>858</v>
      </c>
      <c r="D222" s="47">
        <v>992</v>
      </c>
      <c r="E222" s="46">
        <v>1190.3999999999999</v>
      </c>
      <c r="G222" s="97">
        <f t="shared" si="2"/>
        <v>1038</v>
      </c>
      <c r="H222" s="98">
        <f t="shared" si="3"/>
        <v>1245.5999999999999</v>
      </c>
    </row>
    <row r="223" spans="1:8" s="35" customFormat="1" ht="37.5" x14ac:dyDescent="0.3">
      <c r="A223" s="9">
        <v>133</v>
      </c>
      <c r="B223" s="18" t="s">
        <v>284</v>
      </c>
      <c r="C223" s="19" t="s">
        <v>857</v>
      </c>
      <c r="D223" s="47">
        <v>992</v>
      </c>
      <c r="E223" s="46">
        <v>1190.3999999999999</v>
      </c>
      <c r="G223" s="97">
        <f t="shared" ref="G223:G286" si="4">ROUND(D223*1.046,0)</f>
        <v>1038</v>
      </c>
      <c r="H223" s="98">
        <f t="shared" ref="H223:H286" si="5">G223*1.2</f>
        <v>1245.5999999999999</v>
      </c>
    </row>
    <row r="224" spans="1:8" s="35" customFormat="1" ht="37.5" x14ac:dyDescent="0.3">
      <c r="A224" s="9">
        <v>134</v>
      </c>
      <c r="B224" s="18" t="s">
        <v>285</v>
      </c>
      <c r="C224" s="19" t="s">
        <v>524</v>
      </c>
      <c r="D224" s="47">
        <v>868</v>
      </c>
      <c r="E224" s="46">
        <v>1041.5999999999999</v>
      </c>
      <c r="G224" s="97">
        <f t="shared" si="4"/>
        <v>908</v>
      </c>
      <c r="H224" s="98">
        <f t="shared" si="5"/>
        <v>1089.5999999999999</v>
      </c>
    </row>
    <row r="225" spans="1:8" s="35" customFormat="1" ht="37.5" x14ac:dyDescent="0.3">
      <c r="A225" s="9">
        <v>135</v>
      </c>
      <c r="B225" s="18" t="s">
        <v>286</v>
      </c>
      <c r="C225" s="19" t="s">
        <v>856</v>
      </c>
      <c r="D225" s="47">
        <v>574</v>
      </c>
      <c r="E225" s="46">
        <v>688.8</v>
      </c>
      <c r="G225" s="97">
        <f t="shared" si="4"/>
        <v>600</v>
      </c>
      <c r="H225" s="98">
        <f t="shared" si="5"/>
        <v>720</v>
      </c>
    </row>
    <row r="226" spans="1:8" s="35" customFormat="1" x14ac:dyDescent="0.3">
      <c r="A226" s="9">
        <v>136</v>
      </c>
      <c r="B226" s="16"/>
      <c r="C226" s="17" t="s">
        <v>64</v>
      </c>
      <c r="D226" s="47"/>
      <c r="E226" s="46"/>
      <c r="G226" s="97"/>
      <c r="H226" s="98"/>
    </row>
    <row r="227" spans="1:8" s="35" customFormat="1" ht="75" x14ac:dyDescent="0.3">
      <c r="A227" s="9">
        <v>137</v>
      </c>
      <c r="B227" s="18" t="s">
        <v>287</v>
      </c>
      <c r="C227" s="19" t="s">
        <v>1372</v>
      </c>
      <c r="D227" s="47">
        <v>937</v>
      </c>
      <c r="E227" s="46">
        <v>1124.3999999999999</v>
      </c>
      <c r="G227" s="97">
        <f t="shared" si="4"/>
        <v>980</v>
      </c>
      <c r="H227" s="98">
        <f t="shared" si="5"/>
        <v>1176</v>
      </c>
    </row>
    <row r="228" spans="1:8" s="35" customFormat="1" ht="37.5" x14ac:dyDescent="0.3">
      <c r="A228" s="9">
        <v>138</v>
      </c>
      <c r="B228" s="18" t="s">
        <v>288</v>
      </c>
      <c r="C228" s="19" t="s">
        <v>1373</v>
      </c>
      <c r="D228" s="47">
        <v>696</v>
      </c>
      <c r="E228" s="46">
        <v>835.19999999999993</v>
      </c>
      <c r="G228" s="97">
        <f t="shared" si="4"/>
        <v>728</v>
      </c>
      <c r="H228" s="98">
        <f t="shared" si="5"/>
        <v>873.6</v>
      </c>
    </row>
    <row r="229" spans="1:8" s="35" customFormat="1" ht="37.5" x14ac:dyDescent="0.3">
      <c r="A229" s="9">
        <v>139</v>
      </c>
      <c r="B229" s="18" t="s">
        <v>289</v>
      </c>
      <c r="C229" s="19" t="s">
        <v>1374</v>
      </c>
      <c r="D229" s="47">
        <v>696</v>
      </c>
      <c r="E229" s="46">
        <v>835.19999999999993</v>
      </c>
      <c r="G229" s="97">
        <f t="shared" si="4"/>
        <v>728</v>
      </c>
      <c r="H229" s="98">
        <f t="shared" si="5"/>
        <v>873.6</v>
      </c>
    </row>
    <row r="230" spans="1:8" s="35" customFormat="1" ht="75" x14ac:dyDescent="0.3">
      <c r="A230" s="9">
        <v>140</v>
      </c>
      <c r="B230" s="18" t="s">
        <v>290</v>
      </c>
      <c r="C230" s="19" t="s">
        <v>1375</v>
      </c>
      <c r="D230" s="47">
        <v>696</v>
      </c>
      <c r="E230" s="46">
        <v>835.19999999999993</v>
      </c>
      <c r="G230" s="97">
        <f t="shared" si="4"/>
        <v>728</v>
      </c>
      <c r="H230" s="98">
        <f t="shared" si="5"/>
        <v>873.6</v>
      </c>
    </row>
    <row r="231" spans="1:8" s="35" customFormat="1" ht="37.5" x14ac:dyDescent="0.3">
      <c r="A231" s="9">
        <v>141</v>
      </c>
      <c r="B231" s="18" t="s">
        <v>291</v>
      </c>
      <c r="C231" s="19" t="s">
        <v>1376</v>
      </c>
      <c r="D231" s="47">
        <v>696</v>
      </c>
      <c r="E231" s="46">
        <v>835.19999999999993</v>
      </c>
      <c r="G231" s="97">
        <f t="shared" si="4"/>
        <v>728</v>
      </c>
      <c r="H231" s="98">
        <f t="shared" si="5"/>
        <v>873.6</v>
      </c>
    </row>
    <row r="232" spans="1:8" s="35" customFormat="1" ht="37.5" x14ac:dyDescent="0.3">
      <c r="A232" s="9">
        <v>142</v>
      </c>
      <c r="B232" s="18" t="s">
        <v>292</v>
      </c>
      <c r="C232" s="19" t="s">
        <v>1377</v>
      </c>
      <c r="D232" s="47">
        <v>696</v>
      </c>
      <c r="E232" s="46">
        <v>835.19999999999993</v>
      </c>
      <c r="G232" s="97">
        <f t="shared" si="4"/>
        <v>728</v>
      </c>
      <c r="H232" s="98">
        <f t="shared" si="5"/>
        <v>873.6</v>
      </c>
    </row>
    <row r="233" spans="1:8" s="35" customFormat="1" ht="37.5" x14ac:dyDescent="0.3">
      <c r="A233" s="9">
        <v>143</v>
      </c>
      <c r="B233" s="18" t="s">
        <v>293</v>
      </c>
      <c r="C233" s="19" t="s">
        <v>1378</v>
      </c>
      <c r="D233" s="47">
        <v>696</v>
      </c>
      <c r="E233" s="46">
        <v>835.19999999999993</v>
      </c>
      <c r="G233" s="97">
        <f t="shared" si="4"/>
        <v>728</v>
      </c>
      <c r="H233" s="98">
        <f t="shared" si="5"/>
        <v>873.6</v>
      </c>
    </row>
    <row r="234" spans="1:8" s="35" customFormat="1" x14ac:dyDescent="0.3">
      <c r="A234" s="9">
        <v>144</v>
      </c>
      <c r="B234" s="18" t="s">
        <v>294</v>
      </c>
      <c r="C234" s="19" t="s">
        <v>1379</v>
      </c>
      <c r="D234" s="47">
        <v>696</v>
      </c>
      <c r="E234" s="46">
        <v>835.19999999999993</v>
      </c>
      <c r="G234" s="97">
        <f t="shared" si="4"/>
        <v>728</v>
      </c>
      <c r="H234" s="98">
        <f t="shared" si="5"/>
        <v>873.6</v>
      </c>
    </row>
    <row r="235" spans="1:8" s="35" customFormat="1" x14ac:dyDescent="0.3">
      <c r="A235" s="9">
        <v>145</v>
      </c>
      <c r="B235" s="18" t="s">
        <v>295</v>
      </c>
      <c r="C235" s="19" t="s">
        <v>1380</v>
      </c>
      <c r="D235" s="47">
        <v>696</v>
      </c>
      <c r="E235" s="46">
        <v>835.19999999999993</v>
      </c>
      <c r="G235" s="97">
        <f t="shared" si="4"/>
        <v>728</v>
      </c>
      <c r="H235" s="98">
        <f t="shared" si="5"/>
        <v>873.6</v>
      </c>
    </row>
    <row r="236" spans="1:8" s="35" customFormat="1" ht="37.5" x14ac:dyDescent="0.3">
      <c r="A236" s="9">
        <v>146</v>
      </c>
      <c r="B236" s="18" t="s">
        <v>296</v>
      </c>
      <c r="C236" s="19" t="s">
        <v>789</v>
      </c>
      <c r="D236" s="47">
        <v>831</v>
      </c>
      <c r="E236" s="46">
        <v>997.19999999999993</v>
      </c>
      <c r="G236" s="97">
        <f t="shared" si="4"/>
        <v>869</v>
      </c>
      <c r="H236" s="98">
        <f t="shared" si="5"/>
        <v>1042.8</v>
      </c>
    </row>
    <row r="237" spans="1:8" s="35" customFormat="1" ht="37.5" x14ac:dyDescent="0.3">
      <c r="A237" s="9">
        <v>147</v>
      </c>
      <c r="B237" s="18" t="s">
        <v>297</v>
      </c>
      <c r="C237" s="19" t="s">
        <v>788</v>
      </c>
      <c r="D237" s="47">
        <v>830</v>
      </c>
      <c r="E237" s="46">
        <v>996</v>
      </c>
      <c r="G237" s="97">
        <f t="shared" si="4"/>
        <v>868</v>
      </c>
      <c r="H237" s="98">
        <f t="shared" si="5"/>
        <v>1041.5999999999999</v>
      </c>
    </row>
    <row r="238" spans="1:8" s="35" customFormat="1" x14ac:dyDescent="0.3">
      <c r="A238" s="9">
        <v>148</v>
      </c>
      <c r="B238" s="18" t="s">
        <v>298</v>
      </c>
      <c r="C238" s="19" t="s">
        <v>1381</v>
      </c>
      <c r="D238" s="47">
        <v>574</v>
      </c>
      <c r="E238" s="46">
        <v>688.8</v>
      </c>
      <c r="G238" s="97">
        <f t="shared" si="4"/>
        <v>600</v>
      </c>
      <c r="H238" s="98">
        <f t="shared" si="5"/>
        <v>720</v>
      </c>
    </row>
    <row r="239" spans="1:8" s="35" customFormat="1" ht="37.5" x14ac:dyDescent="0.3">
      <c r="A239" s="9">
        <v>149</v>
      </c>
      <c r="B239" s="18" t="s">
        <v>299</v>
      </c>
      <c r="C239" s="19" t="s">
        <v>787</v>
      </c>
      <c r="D239" s="47">
        <v>991</v>
      </c>
      <c r="E239" s="46">
        <v>1189.2</v>
      </c>
      <c r="G239" s="97">
        <f t="shared" si="4"/>
        <v>1037</v>
      </c>
      <c r="H239" s="98">
        <f t="shared" si="5"/>
        <v>1244.3999999999999</v>
      </c>
    </row>
    <row r="240" spans="1:8" s="35" customFormat="1" ht="37.5" x14ac:dyDescent="0.3">
      <c r="A240" s="9">
        <v>150</v>
      </c>
      <c r="B240" s="18" t="s">
        <v>300</v>
      </c>
      <c r="C240" s="19" t="s">
        <v>786</v>
      </c>
      <c r="D240" s="47">
        <v>286</v>
      </c>
      <c r="E240" s="46">
        <v>343.2</v>
      </c>
      <c r="G240" s="97">
        <f t="shared" si="4"/>
        <v>299</v>
      </c>
      <c r="H240" s="98">
        <f t="shared" si="5"/>
        <v>358.8</v>
      </c>
    </row>
    <row r="241" spans="1:8" s="35" customFormat="1" ht="37.5" x14ac:dyDescent="0.3">
      <c r="A241" s="9">
        <v>151</v>
      </c>
      <c r="B241" s="18" t="s">
        <v>2395</v>
      </c>
      <c r="C241" s="19" t="s">
        <v>1382</v>
      </c>
      <c r="D241" s="47">
        <v>556</v>
      </c>
      <c r="E241" s="46">
        <v>667.19999999999993</v>
      </c>
      <c r="G241" s="97">
        <f t="shared" si="4"/>
        <v>582</v>
      </c>
      <c r="H241" s="98">
        <f t="shared" si="5"/>
        <v>698.4</v>
      </c>
    </row>
    <row r="242" spans="1:8" s="35" customFormat="1" x14ac:dyDescent="0.3">
      <c r="A242" s="9">
        <v>152</v>
      </c>
      <c r="B242" s="18" t="s">
        <v>2396</v>
      </c>
      <c r="C242" s="19" t="s">
        <v>785</v>
      </c>
      <c r="D242" s="47">
        <v>544</v>
      </c>
      <c r="E242" s="46">
        <v>652.79999999999995</v>
      </c>
      <c r="G242" s="97">
        <f t="shared" si="4"/>
        <v>569</v>
      </c>
      <c r="H242" s="98">
        <f t="shared" si="5"/>
        <v>682.8</v>
      </c>
    </row>
    <row r="243" spans="1:8" s="35" customFormat="1" x14ac:dyDescent="0.3">
      <c r="A243" s="9">
        <v>153</v>
      </c>
      <c r="B243" s="18" t="s">
        <v>2397</v>
      </c>
      <c r="C243" s="19" t="s">
        <v>784</v>
      </c>
      <c r="D243" s="47">
        <v>123</v>
      </c>
      <c r="E243" s="46">
        <v>147.6</v>
      </c>
      <c r="G243" s="97">
        <f t="shared" si="4"/>
        <v>129</v>
      </c>
      <c r="H243" s="98">
        <f t="shared" si="5"/>
        <v>154.79999999999998</v>
      </c>
    </row>
    <row r="244" spans="1:8" s="35" customFormat="1" ht="56.25" x14ac:dyDescent="0.3">
      <c r="A244" s="9">
        <v>154</v>
      </c>
      <c r="B244" s="18" t="s">
        <v>2398</v>
      </c>
      <c r="C244" s="19" t="s">
        <v>783</v>
      </c>
      <c r="D244" s="47">
        <v>503</v>
      </c>
      <c r="E244" s="46">
        <v>603.6</v>
      </c>
      <c r="G244" s="97">
        <f t="shared" si="4"/>
        <v>526</v>
      </c>
      <c r="H244" s="98">
        <f t="shared" si="5"/>
        <v>631.19999999999993</v>
      </c>
    </row>
    <row r="245" spans="1:8" s="35" customFormat="1" ht="37.5" x14ac:dyDescent="0.3">
      <c r="A245" s="9">
        <v>155</v>
      </c>
      <c r="B245" s="18" t="s">
        <v>2399</v>
      </c>
      <c r="C245" s="19" t="s">
        <v>782</v>
      </c>
      <c r="D245" s="47">
        <v>274</v>
      </c>
      <c r="E245" s="46">
        <v>328.8</v>
      </c>
      <c r="G245" s="97">
        <f t="shared" si="4"/>
        <v>287</v>
      </c>
      <c r="H245" s="98">
        <f t="shared" si="5"/>
        <v>344.4</v>
      </c>
    </row>
    <row r="246" spans="1:8" s="35" customFormat="1" ht="56.25" x14ac:dyDescent="0.3">
      <c r="A246" s="9">
        <v>156</v>
      </c>
      <c r="B246" s="18" t="s">
        <v>2400</v>
      </c>
      <c r="C246" s="19" t="s">
        <v>781</v>
      </c>
      <c r="D246" s="47">
        <v>408</v>
      </c>
      <c r="E246" s="46">
        <v>489.59999999999997</v>
      </c>
      <c r="G246" s="97">
        <f t="shared" si="4"/>
        <v>427</v>
      </c>
      <c r="H246" s="98">
        <f t="shared" si="5"/>
        <v>512.4</v>
      </c>
    </row>
    <row r="247" spans="1:8" s="35" customFormat="1" ht="37.5" x14ac:dyDescent="0.3">
      <c r="A247" s="9">
        <v>157</v>
      </c>
      <c r="B247" s="18" t="s">
        <v>2401</v>
      </c>
      <c r="C247" s="19" t="s">
        <v>519</v>
      </c>
      <c r="D247" s="47">
        <v>502</v>
      </c>
      <c r="E247" s="46">
        <v>602.4</v>
      </c>
      <c r="G247" s="97">
        <f t="shared" si="4"/>
        <v>525</v>
      </c>
      <c r="H247" s="98">
        <f t="shared" si="5"/>
        <v>630</v>
      </c>
    </row>
    <row r="248" spans="1:8" s="35" customFormat="1" x14ac:dyDescent="0.3">
      <c r="A248" s="9">
        <v>158</v>
      </c>
      <c r="B248" s="16"/>
      <c r="C248" s="17" t="s">
        <v>65</v>
      </c>
      <c r="D248" s="47"/>
      <c r="E248" s="46"/>
      <c r="G248" s="97"/>
      <c r="H248" s="98"/>
    </row>
    <row r="249" spans="1:8" s="35" customFormat="1" ht="56.25" x14ac:dyDescent="0.3">
      <c r="A249" s="9">
        <v>159</v>
      </c>
      <c r="B249" s="18" t="s">
        <v>301</v>
      </c>
      <c r="C249" s="20" t="s">
        <v>780</v>
      </c>
      <c r="D249" s="47">
        <v>544</v>
      </c>
      <c r="E249" s="46">
        <v>652.79999999999995</v>
      </c>
      <c r="G249" s="97">
        <f t="shared" si="4"/>
        <v>569</v>
      </c>
      <c r="H249" s="98">
        <f t="shared" si="5"/>
        <v>682.8</v>
      </c>
    </row>
    <row r="250" spans="1:8" s="35" customFormat="1" ht="37.5" x14ac:dyDescent="0.3">
      <c r="A250" s="9">
        <v>160</v>
      </c>
      <c r="B250" s="18" t="s">
        <v>302</v>
      </c>
      <c r="C250" s="20" t="s">
        <v>779</v>
      </c>
      <c r="D250" s="47">
        <v>409</v>
      </c>
      <c r="E250" s="46">
        <v>490.79999999999995</v>
      </c>
      <c r="G250" s="97">
        <f t="shared" si="4"/>
        <v>428</v>
      </c>
      <c r="H250" s="98">
        <f t="shared" si="5"/>
        <v>513.6</v>
      </c>
    </row>
    <row r="251" spans="1:8" s="35" customFormat="1" ht="56.25" x14ac:dyDescent="0.3">
      <c r="A251" s="9">
        <v>161</v>
      </c>
      <c r="B251" s="18" t="s">
        <v>303</v>
      </c>
      <c r="C251" s="20" t="s">
        <v>778</v>
      </c>
      <c r="D251" s="47">
        <v>1098</v>
      </c>
      <c r="E251" s="46">
        <v>1317.6</v>
      </c>
      <c r="G251" s="97">
        <f t="shared" si="4"/>
        <v>1149</v>
      </c>
      <c r="H251" s="98">
        <f t="shared" si="5"/>
        <v>1378.8</v>
      </c>
    </row>
    <row r="252" spans="1:8" s="35" customFormat="1" ht="37.5" x14ac:dyDescent="0.3">
      <c r="A252" s="9">
        <v>162</v>
      </c>
      <c r="B252" s="18" t="s">
        <v>304</v>
      </c>
      <c r="C252" s="20" t="s">
        <v>777</v>
      </c>
      <c r="D252" s="47">
        <v>974</v>
      </c>
      <c r="E252" s="46">
        <v>1168.8</v>
      </c>
      <c r="G252" s="97">
        <f t="shared" si="4"/>
        <v>1019</v>
      </c>
      <c r="H252" s="98">
        <f t="shared" si="5"/>
        <v>1222.8</v>
      </c>
    </row>
    <row r="253" spans="1:8" s="35" customFormat="1" x14ac:dyDescent="0.3">
      <c r="A253" s="9">
        <v>163</v>
      </c>
      <c r="B253" s="16"/>
      <c r="C253" s="17" t="s">
        <v>66</v>
      </c>
      <c r="D253" s="47"/>
      <c r="E253" s="46"/>
      <c r="G253" s="97"/>
      <c r="H253" s="98"/>
    </row>
    <row r="254" spans="1:8" s="35" customFormat="1" ht="44.25" customHeight="1" x14ac:dyDescent="0.3">
      <c r="A254" s="9">
        <v>164</v>
      </c>
      <c r="B254" s="18" t="s">
        <v>305</v>
      </c>
      <c r="C254" s="20" t="s">
        <v>776</v>
      </c>
      <c r="D254" s="47">
        <v>867</v>
      </c>
      <c r="E254" s="46">
        <v>1040.3999999999999</v>
      </c>
      <c r="G254" s="97">
        <f t="shared" si="4"/>
        <v>907</v>
      </c>
      <c r="H254" s="98">
        <f t="shared" si="5"/>
        <v>1088.3999999999999</v>
      </c>
    </row>
    <row r="255" spans="1:8" s="35" customFormat="1" ht="78.75" customHeight="1" x14ac:dyDescent="0.3">
      <c r="A255" s="9">
        <v>165</v>
      </c>
      <c r="B255" s="18" t="s">
        <v>306</v>
      </c>
      <c r="C255" s="20" t="s">
        <v>775</v>
      </c>
      <c r="D255" s="47">
        <v>508</v>
      </c>
      <c r="E255" s="46">
        <v>609.6</v>
      </c>
      <c r="G255" s="97">
        <f t="shared" si="4"/>
        <v>531</v>
      </c>
      <c r="H255" s="98">
        <f t="shared" si="5"/>
        <v>637.19999999999993</v>
      </c>
    </row>
    <row r="256" spans="1:8" s="35" customFormat="1" ht="29.25" customHeight="1" x14ac:dyDescent="0.3">
      <c r="A256" s="9">
        <v>166</v>
      </c>
      <c r="B256" s="18" t="s">
        <v>307</v>
      </c>
      <c r="C256" s="20" t="s">
        <v>774</v>
      </c>
      <c r="D256" s="47">
        <v>153</v>
      </c>
      <c r="E256" s="46">
        <v>183.6</v>
      </c>
      <c r="G256" s="97">
        <f t="shared" si="4"/>
        <v>160</v>
      </c>
      <c r="H256" s="98">
        <f t="shared" si="5"/>
        <v>192</v>
      </c>
    </row>
    <row r="257" spans="1:8" s="35" customFormat="1" ht="56.25" x14ac:dyDescent="0.3">
      <c r="A257" s="9">
        <v>167</v>
      </c>
      <c r="B257" s="18" t="s">
        <v>308</v>
      </c>
      <c r="C257" s="20" t="s">
        <v>773</v>
      </c>
      <c r="D257" s="47">
        <v>508</v>
      </c>
      <c r="E257" s="46">
        <v>609.6</v>
      </c>
      <c r="G257" s="97">
        <f t="shared" si="4"/>
        <v>531</v>
      </c>
      <c r="H257" s="98">
        <f t="shared" si="5"/>
        <v>637.19999999999993</v>
      </c>
    </row>
    <row r="258" spans="1:8" s="35" customFormat="1" ht="37.5" x14ac:dyDescent="0.3">
      <c r="A258" s="9">
        <v>168</v>
      </c>
      <c r="B258" s="18" t="s">
        <v>309</v>
      </c>
      <c r="C258" s="20" t="s">
        <v>772</v>
      </c>
      <c r="D258" s="47">
        <v>867</v>
      </c>
      <c r="E258" s="46">
        <v>1040.3999999999999</v>
      </c>
      <c r="G258" s="97">
        <f t="shared" si="4"/>
        <v>907</v>
      </c>
      <c r="H258" s="98">
        <f t="shared" si="5"/>
        <v>1088.3999999999999</v>
      </c>
    </row>
    <row r="259" spans="1:8" s="35" customFormat="1" x14ac:dyDescent="0.3">
      <c r="A259" s="9">
        <v>169</v>
      </c>
      <c r="B259" s="16"/>
      <c r="C259" s="17" t="s">
        <v>1383</v>
      </c>
      <c r="D259" s="47"/>
      <c r="E259" s="46"/>
      <c r="G259" s="97"/>
      <c r="H259" s="98"/>
    </row>
    <row r="260" spans="1:8" s="35" customFormat="1" ht="25.5" customHeight="1" x14ac:dyDescent="0.3">
      <c r="A260" s="9">
        <v>170</v>
      </c>
      <c r="B260" s="18" t="s">
        <v>310</v>
      </c>
      <c r="C260" s="19" t="s">
        <v>2413</v>
      </c>
      <c r="D260" s="47">
        <v>508</v>
      </c>
      <c r="E260" s="46">
        <v>609.6</v>
      </c>
      <c r="G260" s="97">
        <f t="shared" si="4"/>
        <v>531</v>
      </c>
      <c r="H260" s="98">
        <f t="shared" si="5"/>
        <v>637.19999999999993</v>
      </c>
    </row>
    <row r="261" spans="1:8" s="35" customFormat="1" ht="37.5" x14ac:dyDescent="0.3">
      <c r="A261" s="9">
        <v>171</v>
      </c>
      <c r="B261" s="16"/>
      <c r="C261" s="17" t="s">
        <v>67</v>
      </c>
      <c r="D261" s="47"/>
      <c r="E261" s="46"/>
      <c r="G261" s="97"/>
      <c r="H261" s="98"/>
    </row>
    <row r="262" spans="1:8" s="35" customFormat="1" ht="37.5" x14ac:dyDescent="0.3">
      <c r="A262" s="9">
        <v>172</v>
      </c>
      <c r="B262" s="18" t="s">
        <v>311</v>
      </c>
      <c r="C262" s="20" t="s">
        <v>1051</v>
      </c>
      <c r="D262" s="47">
        <v>283</v>
      </c>
      <c r="E262" s="46">
        <v>339.59999999999997</v>
      </c>
      <c r="G262" s="97">
        <f t="shared" si="4"/>
        <v>296</v>
      </c>
      <c r="H262" s="98">
        <f t="shared" si="5"/>
        <v>355.2</v>
      </c>
    </row>
    <row r="263" spans="1:8" s="35" customFormat="1" ht="37.5" x14ac:dyDescent="0.3">
      <c r="A263" s="9">
        <v>173</v>
      </c>
      <c r="B263" s="18" t="s">
        <v>312</v>
      </c>
      <c r="C263" s="20" t="s">
        <v>1052</v>
      </c>
      <c r="D263" s="47">
        <v>248</v>
      </c>
      <c r="E263" s="46">
        <v>297.59999999999997</v>
      </c>
      <c r="G263" s="97">
        <f t="shared" si="4"/>
        <v>259</v>
      </c>
      <c r="H263" s="98">
        <f t="shared" si="5"/>
        <v>310.8</v>
      </c>
    </row>
    <row r="264" spans="1:8" s="35" customFormat="1" x14ac:dyDescent="0.3">
      <c r="A264" s="9">
        <v>174</v>
      </c>
      <c r="B264" s="18" t="s">
        <v>313</v>
      </c>
      <c r="C264" s="20" t="s">
        <v>1053</v>
      </c>
      <c r="D264" s="47">
        <v>116</v>
      </c>
      <c r="E264" s="46">
        <v>139.19999999999999</v>
      </c>
      <c r="G264" s="97">
        <f t="shared" si="4"/>
        <v>121</v>
      </c>
      <c r="H264" s="98">
        <f t="shared" si="5"/>
        <v>145.19999999999999</v>
      </c>
    </row>
    <row r="265" spans="1:8" s="35" customFormat="1" ht="24" customHeight="1" x14ac:dyDescent="0.3">
      <c r="A265" s="9">
        <v>175</v>
      </c>
      <c r="B265" s="18" t="s">
        <v>314</v>
      </c>
      <c r="C265" s="20" t="s">
        <v>1054</v>
      </c>
      <c r="D265" s="47">
        <v>353</v>
      </c>
      <c r="E265" s="46">
        <v>423.59999999999997</v>
      </c>
      <c r="G265" s="97">
        <f t="shared" si="4"/>
        <v>369</v>
      </c>
      <c r="H265" s="98">
        <f t="shared" si="5"/>
        <v>442.8</v>
      </c>
    </row>
    <row r="266" spans="1:8" s="35" customFormat="1" ht="25.5" customHeight="1" x14ac:dyDescent="0.3">
      <c r="A266" s="9">
        <v>176</v>
      </c>
      <c r="B266" s="18" t="s">
        <v>315</v>
      </c>
      <c r="C266" s="20" t="s">
        <v>1055</v>
      </c>
      <c r="D266" s="47">
        <v>186</v>
      </c>
      <c r="E266" s="46">
        <v>223.2</v>
      </c>
      <c r="G266" s="97">
        <f t="shared" si="4"/>
        <v>195</v>
      </c>
      <c r="H266" s="98">
        <f t="shared" si="5"/>
        <v>234</v>
      </c>
    </row>
    <row r="267" spans="1:8" s="35" customFormat="1" ht="37.5" x14ac:dyDescent="0.3">
      <c r="A267" s="9">
        <v>177</v>
      </c>
      <c r="B267" s="18" t="s">
        <v>316</v>
      </c>
      <c r="C267" s="20" t="s">
        <v>1056</v>
      </c>
      <c r="D267" s="47">
        <v>242</v>
      </c>
      <c r="E267" s="46">
        <v>290.39999999999998</v>
      </c>
      <c r="G267" s="97">
        <f t="shared" si="4"/>
        <v>253</v>
      </c>
      <c r="H267" s="98">
        <f t="shared" si="5"/>
        <v>303.59999999999997</v>
      </c>
    </row>
    <row r="268" spans="1:8" s="35" customFormat="1" ht="37.5" x14ac:dyDescent="0.3">
      <c r="A268" s="9">
        <v>178</v>
      </c>
      <c r="B268" s="18" t="s">
        <v>317</v>
      </c>
      <c r="C268" s="20" t="s">
        <v>1057</v>
      </c>
      <c r="D268" s="47">
        <v>327</v>
      </c>
      <c r="E268" s="46">
        <v>392.4</v>
      </c>
      <c r="G268" s="97">
        <f t="shared" si="4"/>
        <v>342</v>
      </c>
      <c r="H268" s="98">
        <f t="shared" si="5"/>
        <v>410.4</v>
      </c>
    </row>
    <row r="269" spans="1:8" s="35" customFormat="1" ht="37.5" x14ac:dyDescent="0.3">
      <c r="A269" s="9">
        <v>179</v>
      </c>
      <c r="B269" s="18" t="s">
        <v>318</v>
      </c>
      <c r="C269" s="20" t="s">
        <v>1058</v>
      </c>
      <c r="D269" s="47">
        <v>105</v>
      </c>
      <c r="E269" s="46">
        <v>126</v>
      </c>
      <c r="G269" s="97">
        <f t="shared" si="4"/>
        <v>110</v>
      </c>
      <c r="H269" s="98">
        <f t="shared" si="5"/>
        <v>132</v>
      </c>
    </row>
    <row r="270" spans="1:8" s="35" customFormat="1" ht="37.5" x14ac:dyDescent="0.3">
      <c r="A270" s="9">
        <v>180</v>
      </c>
      <c r="B270" s="18" t="s">
        <v>319</v>
      </c>
      <c r="C270" s="20" t="s">
        <v>1059</v>
      </c>
      <c r="D270" s="47">
        <v>327</v>
      </c>
      <c r="E270" s="46">
        <v>392.4</v>
      </c>
      <c r="G270" s="97">
        <f t="shared" si="4"/>
        <v>342</v>
      </c>
      <c r="H270" s="98">
        <f t="shared" si="5"/>
        <v>410.4</v>
      </c>
    </row>
    <row r="271" spans="1:8" s="35" customFormat="1" x14ac:dyDescent="0.3">
      <c r="A271" s="9">
        <v>181</v>
      </c>
      <c r="B271" s="18" t="s">
        <v>320</v>
      </c>
      <c r="C271" s="20" t="s">
        <v>1060</v>
      </c>
      <c r="D271" s="47">
        <v>214</v>
      </c>
      <c r="E271" s="46">
        <v>256.8</v>
      </c>
      <c r="G271" s="97">
        <f t="shared" si="4"/>
        <v>224</v>
      </c>
      <c r="H271" s="98">
        <f t="shared" si="5"/>
        <v>268.8</v>
      </c>
    </row>
    <row r="272" spans="1:8" s="35" customFormat="1" x14ac:dyDescent="0.3">
      <c r="A272" s="9">
        <v>182</v>
      </c>
      <c r="B272" s="18" t="s">
        <v>321</v>
      </c>
      <c r="C272" s="20" t="s">
        <v>1061</v>
      </c>
      <c r="D272" s="47">
        <v>127</v>
      </c>
      <c r="E272" s="46">
        <v>152.4</v>
      </c>
      <c r="G272" s="97">
        <f t="shared" si="4"/>
        <v>133</v>
      </c>
      <c r="H272" s="98">
        <f t="shared" si="5"/>
        <v>159.6</v>
      </c>
    </row>
    <row r="273" spans="1:8" s="35" customFormat="1" ht="56.25" x14ac:dyDescent="0.3">
      <c r="A273" s="9">
        <v>183</v>
      </c>
      <c r="B273" s="18" t="s">
        <v>322</v>
      </c>
      <c r="C273" s="20" t="s">
        <v>1062</v>
      </c>
      <c r="D273" s="47">
        <v>366</v>
      </c>
      <c r="E273" s="46">
        <v>439.2</v>
      </c>
      <c r="G273" s="97">
        <f t="shared" si="4"/>
        <v>383</v>
      </c>
      <c r="H273" s="98">
        <f t="shared" si="5"/>
        <v>459.59999999999997</v>
      </c>
    </row>
    <row r="274" spans="1:8" s="35" customFormat="1" ht="37.5" x14ac:dyDescent="0.3">
      <c r="A274" s="9">
        <v>184</v>
      </c>
      <c r="B274" s="18" t="s">
        <v>323</v>
      </c>
      <c r="C274" s="20" t="s">
        <v>1063</v>
      </c>
      <c r="D274" s="47">
        <v>491</v>
      </c>
      <c r="E274" s="46">
        <v>589.19999999999993</v>
      </c>
      <c r="G274" s="97">
        <f t="shared" si="4"/>
        <v>514</v>
      </c>
      <c r="H274" s="98">
        <f t="shared" si="5"/>
        <v>616.79999999999995</v>
      </c>
    </row>
    <row r="275" spans="1:8" s="35" customFormat="1" ht="37.5" x14ac:dyDescent="0.3">
      <c r="A275" s="9">
        <v>185</v>
      </c>
      <c r="B275" s="18" t="s">
        <v>324</v>
      </c>
      <c r="C275" s="20" t="s">
        <v>1064</v>
      </c>
      <c r="D275" s="47">
        <v>648</v>
      </c>
      <c r="E275" s="46">
        <v>777.6</v>
      </c>
      <c r="G275" s="97">
        <f t="shared" si="4"/>
        <v>678</v>
      </c>
      <c r="H275" s="98">
        <f t="shared" si="5"/>
        <v>813.6</v>
      </c>
    </row>
    <row r="276" spans="1:8" s="35" customFormat="1" x14ac:dyDescent="0.3">
      <c r="A276" s="9">
        <v>186</v>
      </c>
      <c r="B276" s="16"/>
      <c r="C276" s="17" t="s">
        <v>68</v>
      </c>
      <c r="D276" s="47"/>
      <c r="E276" s="46"/>
      <c r="G276" s="97"/>
      <c r="H276" s="98"/>
    </row>
    <row r="277" spans="1:8" s="35" customFormat="1" x14ac:dyDescent="0.3">
      <c r="A277" s="9">
        <v>187</v>
      </c>
      <c r="B277" s="18" t="s">
        <v>325</v>
      </c>
      <c r="C277" s="20" t="s">
        <v>1065</v>
      </c>
      <c r="D277" s="47">
        <v>264</v>
      </c>
      <c r="E277" s="46">
        <v>316.8</v>
      </c>
      <c r="G277" s="97">
        <f t="shared" si="4"/>
        <v>276</v>
      </c>
      <c r="H277" s="98">
        <f t="shared" si="5"/>
        <v>331.2</v>
      </c>
    </row>
    <row r="278" spans="1:8" s="35" customFormat="1" x14ac:dyDescent="0.3">
      <c r="A278" s="9">
        <v>188</v>
      </c>
      <c r="B278" s="18" t="s">
        <v>326</v>
      </c>
      <c r="C278" s="20" t="s">
        <v>1066</v>
      </c>
      <c r="D278" s="47">
        <v>227</v>
      </c>
      <c r="E278" s="46">
        <v>272.39999999999998</v>
      </c>
      <c r="G278" s="97">
        <f t="shared" si="4"/>
        <v>237</v>
      </c>
      <c r="H278" s="98">
        <f t="shared" si="5"/>
        <v>284.39999999999998</v>
      </c>
    </row>
    <row r="279" spans="1:8" s="35" customFormat="1" ht="37.5" x14ac:dyDescent="0.3">
      <c r="A279" s="9">
        <v>189</v>
      </c>
      <c r="B279" s="18" t="s">
        <v>327</v>
      </c>
      <c r="C279" s="20" t="s">
        <v>1067</v>
      </c>
      <c r="D279" s="47">
        <v>373</v>
      </c>
      <c r="E279" s="46">
        <v>447.59999999999997</v>
      </c>
      <c r="G279" s="97">
        <f t="shared" si="4"/>
        <v>390</v>
      </c>
      <c r="H279" s="98">
        <f t="shared" si="5"/>
        <v>468</v>
      </c>
    </row>
    <row r="280" spans="1:8" s="35" customFormat="1" x14ac:dyDescent="0.3">
      <c r="A280" s="9">
        <v>190</v>
      </c>
      <c r="B280" s="18" t="s">
        <v>328</v>
      </c>
      <c r="C280" s="20" t="s">
        <v>1068</v>
      </c>
      <c r="D280" s="47">
        <v>865</v>
      </c>
      <c r="E280" s="46">
        <v>1038</v>
      </c>
      <c r="G280" s="97">
        <f t="shared" si="4"/>
        <v>905</v>
      </c>
      <c r="H280" s="98">
        <f t="shared" si="5"/>
        <v>1086</v>
      </c>
    </row>
    <row r="281" spans="1:8" s="35" customFormat="1" x14ac:dyDescent="0.3">
      <c r="A281" s="9">
        <v>191</v>
      </c>
      <c r="B281" s="18" t="s">
        <v>329</v>
      </c>
      <c r="C281" s="20" t="s">
        <v>1069</v>
      </c>
      <c r="D281" s="47">
        <v>107</v>
      </c>
      <c r="E281" s="46">
        <v>128.4</v>
      </c>
      <c r="G281" s="97">
        <f t="shared" si="4"/>
        <v>112</v>
      </c>
      <c r="H281" s="98">
        <f t="shared" si="5"/>
        <v>134.4</v>
      </c>
    </row>
    <row r="282" spans="1:8" s="35" customFormat="1" x14ac:dyDescent="0.3">
      <c r="A282" s="9">
        <v>192</v>
      </c>
      <c r="B282" s="18" t="s">
        <v>330</v>
      </c>
      <c r="C282" s="20" t="s">
        <v>1070</v>
      </c>
      <c r="D282" s="47">
        <v>104</v>
      </c>
      <c r="E282" s="46">
        <v>124.8</v>
      </c>
      <c r="G282" s="97">
        <f t="shared" si="4"/>
        <v>109</v>
      </c>
      <c r="H282" s="98">
        <f t="shared" si="5"/>
        <v>130.79999999999998</v>
      </c>
    </row>
    <row r="283" spans="1:8" s="35" customFormat="1" x14ac:dyDescent="0.3">
      <c r="A283" s="9">
        <v>193</v>
      </c>
      <c r="B283" s="18" t="s">
        <v>331</v>
      </c>
      <c r="C283" s="20" t="s">
        <v>1071</v>
      </c>
      <c r="D283" s="47">
        <v>130</v>
      </c>
      <c r="E283" s="46">
        <v>156</v>
      </c>
      <c r="G283" s="97">
        <f t="shared" si="4"/>
        <v>136</v>
      </c>
      <c r="H283" s="98">
        <f t="shared" si="5"/>
        <v>163.19999999999999</v>
      </c>
    </row>
    <row r="284" spans="1:8" s="35" customFormat="1" ht="24" customHeight="1" x14ac:dyDescent="0.3">
      <c r="A284" s="9">
        <v>194</v>
      </c>
      <c r="B284" s="18" t="s">
        <v>332</v>
      </c>
      <c r="C284" s="20" t="s">
        <v>1072</v>
      </c>
      <c r="D284" s="47">
        <v>106</v>
      </c>
      <c r="E284" s="46">
        <v>127.19999999999999</v>
      </c>
      <c r="G284" s="97">
        <f t="shared" si="4"/>
        <v>111</v>
      </c>
      <c r="H284" s="98">
        <f t="shared" si="5"/>
        <v>133.19999999999999</v>
      </c>
    </row>
    <row r="285" spans="1:8" s="35" customFormat="1" x14ac:dyDescent="0.3">
      <c r="A285" s="9">
        <v>195</v>
      </c>
      <c r="B285" s="18" t="s">
        <v>333</v>
      </c>
      <c r="C285" s="20" t="s">
        <v>1073</v>
      </c>
      <c r="D285" s="47">
        <v>146</v>
      </c>
      <c r="E285" s="46">
        <v>175.2</v>
      </c>
      <c r="G285" s="97">
        <f t="shared" si="4"/>
        <v>153</v>
      </c>
      <c r="H285" s="98">
        <f t="shared" si="5"/>
        <v>183.6</v>
      </c>
    </row>
    <row r="286" spans="1:8" s="35" customFormat="1" x14ac:dyDescent="0.3">
      <c r="A286" s="9">
        <v>196</v>
      </c>
      <c r="B286" s="18" t="s">
        <v>334</v>
      </c>
      <c r="C286" s="20" t="s">
        <v>1074</v>
      </c>
      <c r="D286" s="47">
        <v>81</v>
      </c>
      <c r="E286" s="46">
        <v>97.2</v>
      </c>
      <c r="G286" s="97">
        <f t="shared" si="4"/>
        <v>85</v>
      </c>
      <c r="H286" s="98">
        <f t="shared" si="5"/>
        <v>102</v>
      </c>
    </row>
    <row r="287" spans="1:8" s="35" customFormat="1" x14ac:dyDescent="0.3">
      <c r="A287" s="9">
        <v>197</v>
      </c>
      <c r="B287" s="18" t="s">
        <v>335</v>
      </c>
      <c r="C287" s="20" t="s">
        <v>1075</v>
      </c>
      <c r="D287" s="47">
        <v>678</v>
      </c>
      <c r="E287" s="46">
        <v>813.6</v>
      </c>
      <c r="G287" s="97">
        <f t="shared" ref="G287:G350" si="6">ROUND(D287*1.046,0)</f>
        <v>709</v>
      </c>
      <c r="H287" s="98">
        <f t="shared" ref="H287:H350" si="7">G287*1.2</f>
        <v>850.8</v>
      </c>
    </row>
    <row r="288" spans="1:8" s="35" customFormat="1" x14ac:dyDescent="0.3">
      <c r="A288" s="9">
        <v>198</v>
      </c>
      <c r="B288" s="16"/>
      <c r="C288" s="17" t="s">
        <v>69</v>
      </c>
      <c r="D288" s="47"/>
      <c r="E288" s="46"/>
      <c r="G288" s="97"/>
      <c r="H288" s="98"/>
    </row>
    <row r="289" spans="1:8" s="35" customFormat="1" ht="37.5" x14ac:dyDescent="0.3">
      <c r="A289" s="9">
        <v>199</v>
      </c>
      <c r="B289" s="18" t="s">
        <v>336</v>
      </c>
      <c r="C289" s="20" t="s">
        <v>1076</v>
      </c>
      <c r="D289" s="47">
        <v>111</v>
      </c>
      <c r="E289" s="46">
        <v>133.19999999999999</v>
      </c>
      <c r="G289" s="97">
        <f t="shared" si="6"/>
        <v>116</v>
      </c>
      <c r="H289" s="98">
        <f t="shared" si="7"/>
        <v>139.19999999999999</v>
      </c>
    </row>
    <row r="290" spans="1:8" s="35" customFormat="1" ht="37.5" x14ac:dyDescent="0.3">
      <c r="A290" s="9">
        <v>200</v>
      </c>
      <c r="B290" s="18" t="s">
        <v>337</v>
      </c>
      <c r="C290" s="20" t="s">
        <v>1077</v>
      </c>
      <c r="D290" s="47">
        <v>113</v>
      </c>
      <c r="E290" s="46">
        <v>135.6</v>
      </c>
      <c r="G290" s="97">
        <f t="shared" si="6"/>
        <v>118</v>
      </c>
      <c r="H290" s="98">
        <f t="shared" si="7"/>
        <v>141.6</v>
      </c>
    </row>
    <row r="291" spans="1:8" s="35" customFormat="1" ht="37.5" x14ac:dyDescent="0.3">
      <c r="A291" s="9">
        <v>201</v>
      </c>
      <c r="B291" s="18" t="s">
        <v>338</v>
      </c>
      <c r="C291" s="20" t="s">
        <v>1078</v>
      </c>
      <c r="D291" s="47">
        <v>124</v>
      </c>
      <c r="E291" s="46">
        <v>148.79999999999998</v>
      </c>
      <c r="G291" s="97">
        <f t="shared" si="6"/>
        <v>130</v>
      </c>
      <c r="H291" s="98">
        <f t="shared" si="7"/>
        <v>156</v>
      </c>
    </row>
    <row r="292" spans="1:8" s="35" customFormat="1" ht="37.5" x14ac:dyDescent="0.3">
      <c r="A292" s="9">
        <v>202</v>
      </c>
      <c r="B292" s="18" t="s">
        <v>339</v>
      </c>
      <c r="C292" s="20" t="s">
        <v>1079</v>
      </c>
      <c r="D292" s="47">
        <v>123</v>
      </c>
      <c r="E292" s="46">
        <v>147.6</v>
      </c>
      <c r="G292" s="97">
        <f t="shared" si="6"/>
        <v>129</v>
      </c>
      <c r="H292" s="98">
        <f t="shared" si="7"/>
        <v>154.79999999999998</v>
      </c>
    </row>
    <row r="293" spans="1:8" s="35" customFormat="1" ht="37.5" x14ac:dyDescent="0.3">
      <c r="A293" s="9">
        <v>203</v>
      </c>
      <c r="B293" s="18" t="s">
        <v>340</v>
      </c>
      <c r="C293" s="20" t="s">
        <v>1080</v>
      </c>
      <c r="D293" s="47">
        <v>153</v>
      </c>
      <c r="E293" s="46">
        <v>183.6</v>
      </c>
      <c r="G293" s="97">
        <f t="shared" si="6"/>
        <v>160</v>
      </c>
      <c r="H293" s="98">
        <f t="shared" si="7"/>
        <v>192</v>
      </c>
    </row>
    <row r="294" spans="1:8" s="35" customFormat="1" ht="37.5" x14ac:dyDescent="0.3">
      <c r="A294" s="9">
        <v>204</v>
      </c>
      <c r="B294" s="18" t="s">
        <v>341</v>
      </c>
      <c r="C294" s="20" t="s">
        <v>1081</v>
      </c>
      <c r="D294" s="47">
        <v>148</v>
      </c>
      <c r="E294" s="46">
        <v>177.6</v>
      </c>
      <c r="G294" s="97">
        <f t="shared" si="6"/>
        <v>155</v>
      </c>
      <c r="H294" s="98">
        <f t="shared" si="7"/>
        <v>186</v>
      </c>
    </row>
    <row r="295" spans="1:8" s="35" customFormat="1" ht="24" customHeight="1" x14ac:dyDescent="0.3">
      <c r="A295" s="9">
        <v>205</v>
      </c>
      <c r="B295" s="18" t="s">
        <v>342</v>
      </c>
      <c r="C295" s="20" t="s">
        <v>1082</v>
      </c>
      <c r="D295" s="47">
        <v>774</v>
      </c>
      <c r="E295" s="46">
        <v>928.8</v>
      </c>
      <c r="G295" s="97">
        <f t="shared" si="6"/>
        <v>810</v>
      </c>
      <c r="H295" s="98">
        <f t="shared" si="7"/>
        <v>972</v>
      </c>
    </row>
    <row r="296" spans="1:8" s="35" customFormat="1" x14ac:dyDescent="0.3">
      <c r="A296" s="9">
        <v>206</v>
      </c>
      <c r="B296" s="16"/>
      <c r="C296" s="17" t="s">
        <v>70</v>
      </c>
      <c r="D296" s="47"/>
      <c r="E296" s="46"/>
      <c r="G296" s="97"/>
      <c r="H296" s="98"/>
    </row>
    <row r="297" spans="1:8" s="35" customFormat="1" ht="37.5" x14ac:dyDescent="0.3">
      <c r="A297" s="9">
        <v>207</v>
      </c>
      <c r="B297" s="18" t="s">
        <v>343</v>
      </c>
      <c r="C297" s="20" t="s">
        <v>1083</v>
      </c>
      <c r="D297" s="47">
        <v>85</v>
      </c>
      <c r="E297" s="46">
        <v>102</v>
      </c>
      <c r="G297" s="97">
        <f t="shared" si="6"/>
        <v>89</v>
      </c>
      <c r="H297" s="98">
        <f t="shared" si="7"/>
        <v>106.8</v>
      </c>
    </row>
    <row r="298" spans="1:8" s="35" customFormat="1" ht="37.5" x14ac:dyDescent="0.3">
      <c r="A298" s="9">
        <v>208</v>
      </c>
      <c r="B298" s="18" t="s">
        <v>344</v>
      </c>
      <c r="C298" s="20" t="s">
        <v>1084</v>
      </c>
      <c r="D298" s="47">
        <v>89</v>
      </c>
      <c r="E298" s="46">
        <v>106.8</v>
      </c>
      <c r="G298" s="97">
        <f t="shared" si="6"/>
        <v>93</v>
      </c>
      <c r="H298" s="98">
        <f t="shared" si="7"/>
        <v>111.6</v>
      </c>
    </row>
    <row r="299" spans="1:8" s="35" customFormat="1" x14ac:dyDescent="0.3">
      <c r="A299" s="9">
        <v>209</v>
      </c>
      <c r="B299" s="18" t="s">
        <v>345</v>
      </c>
      <c r="C299" s="20" t="s">
        <v>1085</v>
      </c>
      <c r="D299" s="47">
        <v>144</v>
      </c>
      <c r="E299" s="46">
        <v>172.79999999999998</v>
      </c>
      <c r="G299" s="97">
        <f t="shared" si="6"/>
        <v>151</v>
      </c>
      <c r="H299" s="98">
        <f t="shared" si="7"/>
        <v>181.2</v>
      </c>
    </row>
    <row r="300" spans="1:8" s="35" customFormat="1" ht="26.25" customHeight="1" x14ac:dyDescent="0.3">
      <c r="A300" s="9">
        <v>210</v>
      </c>
      <c r="B300" s="18" t="s">
        <v>346</v>
      </c>
      <c r="C300" s="20" t="s">
        <v>1086</v>
      </c>
      <c r="D300" s="47">
        <v>123</v>
      </c>
      <c r="E300" s="46">
        <v>147.6</v>
      </c>
      <c r="G300" s="97">
        <f t="shared" si="6"/>
        <v>129</v>
      </c>
      <c r="H300" s="98">
        <f t="shared" si="7"/>
        <v>154.79999999999998</v>
      </c>
    </row>
    <row r="301" spans="1:8" s="35" customFormat="1" ht="37.5" x14ac:dyDescent="0.3">
      <c r="A301" s="9">
        <v>211</v>
      </c>
      <c r="B301" s="18" t="s">
        <v>347</v>
      </c>
      <c r="C301" s="20" t="s">
        <v>1087</v>
      </c>
      <c r="D301" s="47">
        <v>231</v>
      </c>
      <c r="E301" s="46">
        <v>277.2</v>
      </c>
      <c r="G301" s="97">
        <f t="shared" si="6"/>
        <v>242</v>
      </c>
      <c r="H301" s="98">
        <f t="shared" si="7"/>
        <v>290.39999999999998</v>
      </c>
    </row>
    <row r="302" spans="1:8" s="35" customFormat="1" ht="37.5" x14ac:dyDescent="0.3">
      <c r="A302" s="9">
        <v>212</v>
      </c>
      <c r="B302" s="18" t="s">
        <v>348</v>
      </c>
      <c r="C302" s="20" t="s">
        <v>1088</v>
      </c>
      <c r="D302" s="47">
        <v>439</v>
      </c>
      <c r="E302" s="46">
        <v>526.79999999999995</v>
      </c>
      <c r="G302" s="97">
        <f t="shared" si="6"/>
        <v>459</v>
      </c>
      <c r="H302" s="98">
        <f t="shared" si="7"/>
        <v>550.79999999999995</v>
      </c>
    </row>
    <row r="303" spans="1:8" s="35" customFormat="1" x14ac:dyDescent="0.3">
      <c r="A303" s="9">
        <v>213</v>
      </c>
      <c r="B303" s="18" t="s">
        <v>349</v>
      </c>
      <c r="C303" s="19" t="s">
        <v>1089</v>
      </c>
      <c r="D303" s="47">
        <v>208</v>
      </c>
      <c r="E303" s="46">
        <v>249.6</v>
      </c>
      <c r="G303" s="97">
        <f t="shared" si="6"/>
        <v>218</v>
      </c>
      <c r="H303" s="98">
        <f t="shared" si="7"/>
        <v>261.59999999999997</v>
      </c>
    </row>
    <row r="304" spans="1:8" s="35" customFormat="1" x14ac:dyDescent="0.3">
      <c r="A304" s="9">
        <v>214</v>
      </c>
      <c r="B304" s="18" t="s">
        <v>350</v>
      </c>
      <c r="C304" s="19" t="s">
        <v>1090</v>
      </c>
      <c r="D304" s="47">
        <v>332</v>
      </c>
      <c r="E304" s="46">
        <v>398.4</v>
      </c>
      <c r="G304" s="97">
        <f t="shared" si="6"/>
        <v>347</v>
      </c>
      <c r="H304" s="98">
        <f t="shared" si="7"/>
        <v>416.4</v>
      </c>
    </row>
    <row r="305" spans="1:8" s="35" customFormat="1" ht="37.5" x14ac:dyDescent="0.3">
      <c r="A305" s="9">
        <v>215</v>
      </c>
      <c r="B305" s="18" t="s">
        <v>351</v>
      </c>
      <c r="C305" s="19" t="s">
        <v>1091</v>
      </c>
      <c r="D305" s="47">
        <v>59</v>
      </c>
      <c r="E305" s="46">
        <v>70.8</v>
      </c>
      <c r="G305" s="97">
        <f t="shared" si="6"/>
        <v>62</v>
      </c>
      <c r="H305" s="98">
        <f t="shared" si="7"/>
        <v>74.399999999999991</v>
      </c>
    </row>
    <row r="306" spans="1:8" s="35" customFormat="1" ht="29.25" customHeight="1" x14ac:dyDescent="0.3">
      <c r="A306" s="9">
        <v>216</v>
      </c>
      <c r="B306" s="18" t="s">
        <v>352</v>
      </c>
      <c r="C306" s="19" t="s">
        <v>1092</v>
      </c>
      <c r="D306" s="47">
        <v>127</v>
      </c>
      <c r="E306" s="46">
        <v>152.4</v>
      </c>
      <c r="G306" s="97">
        <f t="shared" si="6"/>
        <v>133</v>
      </c>
      <c r="H306" s="98">
        <f t="shared" si="7"/>
        <v>159.6</v>
      </c>
    </row>
    <row r="307" spans="1:8" s="35" customFormat="1" x14ac:dyDescent="0.3">
      <c r="A307" s="9">
        <v>217</v>
      </c>
      <c r="B307" s="18" t="s">
        <v>353</v>
      </c>
      <c r="C307" s="19" t="s">
        <v>1093</v>
      </c>
      <c r="D307" s="47">
        <v>129</v>
      </c>
      <c r="E307" s="46">
        <v>154.79999999999998</v>
      </c>
      <c r="G307" s="97">
        <f t="shared" si="6"/>
        <v>135</v>
      </c>
      <c r="H307" s="98">
        <f t="shared" si="7"/>
        <v>162</v>
      </c>
    </row>
    <row r="308" spans="1:8" s="35" customFormat="1" ht="37.5" x14ac:dyDescent="0.3">
      <c r="A308" s="9">
        <v>218</v>
      </c>
      <c r="B308" s="18" t="s">
        <v>354</v>
      </c>
      <c r="C308" s="19" t="s">
        <v>1094</v>
      </c>
      <c r="D308" s="47">
        <v>132</v>
      </c>
      <c r="E308" s="46">
        <v>158.4</v>
      </c>
      <c r="G308" s="97">
        <f t="shared" si="6"/>
        <v>138</v>
      </c>
      <c r="H308" s="98">
        <f t="shared" si="7"/>
        <v>165.6</v>
      </c>
    </row>
    <row r="309" spans="1:8" s="35" customFormat="1" ht="37.5" x14ac:dyDescent="0.3">
      <c r="A309" s="9">
        <v>219</v>
      </c>
      <c r="B309" s="18" t="s">
        <v>355</v>
      </c>
      <c r="C309" s="19" t="s">
        <v>1095</v>
      </c>
      <c r="D309" s="47">
        <v>171</v>
      </c>
      <c r="E309" s="46">
        <v>205.2</v>
      </c>
      <c r="G309" s="97">
        <f t="shared" si="6"/>
        <v>179</v>
      </c>
      <c r="H309" s="98">
        <f t="shared" si="7"/>
        <v>214.79999999999998</v>
      </c>
    </row>
    <row r="310" spans="1:8" s="35" customFormat="1" ht="37.5" x14ac:dyDescent="0.3">
      <c r="A310" s="9">
        <v>220</v>
      </c>
      <c r="B310" s="18" t="s">
        <v>1255</v>
      </c>
      <c r="C310" s="19" t="s">
        <v>1256</v>
      </c>
      <c r="D310" s="47">
        <v>149</v>
      </c>
      <c r="E310" s="46">
        <v>178.79999999999998</v>
      </c>
      <c r="G310" s="97">
        <f t="shared" si="6"/>
        <v>156</v>
      </c>
      <c r="H310" s="98">
        <f t="shared" si="7"/>
        <v>187.2</v>
      </c>
    </row>
    <row r="311" spans="1:8" s="35" customFormat="1" x14ac:dyDescent="0.3">
      <c r="A311" s="9">
        <v>221</v>
      </c>
      <c r="B311" s="18" t="s">
        <v>1257</v>
      </c>
      <c r="C311" s="19" t="s">
        <v>1258</v>
      </c>
      <c r="D311" s="47">
        <v>78</v>
      </c>
      <c r="E311" s="46">
        <v>93.6</v>
      </c>
      <c r="G311" s="97">
        <f t="shared" si="6"/>
        <v>82</v>
      </c>
      <c r="H311" s="98">
        <f t="shared" si="7"/>
        <v>98.399999999999991</v>
      </c>
    </row>
    <row r="312" spans="1:8" s="35" customFormat="1" x14ac:dyDescent="0.3">
      <c r="A312" s="9">
        <v>222</v>
      </c>
      <c r="B312" s="16"/>
      <c r="C312" s="17" t="s">
        <v>71</v>
      </c>
      <c r="D312" s="47"/>
      <c r="E312" s="46"/>
      <c r="G312" s="97"/>
      <c r="H312" s="98"/>
    </row>
    <row r="313" spans="1:8" s="35" customFormat="1" ht="37.5" x14ac:dyDescent="0.3">
      <c r="A313" s="9">
        <v>223</v>
      </c>
      <c r="B313" s="18" t="s">
        <v>356</v>
      </c>
      <c r="C313" s="19" t="s">
        <v>705</v>
      </c>
      <c r="D313" s="47">
        <v>177</v>
      </c>
      <c r="E313" s="46">
        <v>212.4</v>
      </c>
      <c r="G313" s="97">
        <f t="shared" si="6"/>
        <v>185</v>
      </c>
      <c r="H313" s="98">
        <f t="shared" si="7"/>
        <v>222</v>
      </c>
    </row>
    <row r="314" spans="1:8" s="35" customFormat="1" ht="37.5" x14ac:dyDescent="0.3">
      <c r="A314" s="9">
        <v>224</v>
      </c>
      <c r="B314" s="18" t="s">
        <v>357</v>
      </c>
      <c r="C314" s="19" t="s">
        <v>706</v>
      </c>
      <c r="D314" s="47">
        <v>222</v>
      </c>
      <c r="E314" s="46">
        <v>266.39999999999998</v>
      </c>
      <c r="G314" s="97">
        <f t="shared" si="6"/>
        <v>232</v>
      </c>
      <c r="H314" s="98">
        <f t="shared" si="7"/>
        <v>278.39999999999998</v>
      </c>
    </row>
    <row r="315" spans="1:8" s="35" customFormat="1" ht="37.5" x14ac:dyDescent="0.3">
      <c r="A315" s="9">
        <v>225</v>
      </c>
      <c r="B315" s="18" t="s">
        <v>358</v>
      </c>
      <c r="C315" s="19" t="s">
        <v>707</v>
      </c>
      <c r="D315" s="47">
        <v>379</v>
      </c>
      <c r="E315" s="46">
        <v>454.8</v>
      </c>
      <c r="G315" s="97">
        <f t="shared" si="6"/>
        <v>396</v>
      </c>
      <c r="H315" s="98">
        <f t="shared" si="7"/>
        <v>475.2</v>
      </c>
    </row>
    <row r="316" spans="1:8" s="35" customFormat="1" ht="37.5" x14ac:dyDescent="0.3">
      <c r="A316" s="9">
        <v>226</v>
      </c>
      <c r="B316" s="18" t="s">
        <v>359</v>
      </c>
      <c r="C316" s="19" t="s">
        <v>708</v>
      </c>
      <c r="D316" s="47">
        <v>164</v>
      </c>
      <c r="E316" s="46">
        <v>196.79999999999998</v>
      </c>
      <c r="G316" s="97">
        <f t="shared" si="6"/>
        <v>172</v>
      </c>
      <c r="H316" s="98">
        <f t="shared" si="7"/>
        <v>206.4</v>
      </c>
    </row>
    <row r="317" spans="1:8" s="35" customFormat="1" ht="37.5" x14ac:dyDescent="0.3">
      <c r="A317" s="9">
        <v>227</v>
      </c>
      <c r="B317" s="18" t="s">
        <v>360</v>
      </c>
      <c r="C317" s="19" t="s">
        <v>709</v>
      </c>
      <c r="D317" s="47">
        <v>1370</v>
      </c>
      <c r="E317" s="46">
        <v>1644</v>
      </c>
      <c r="G317" s="97">
        <f t="shared" si="6"/>
        <v>1433</v>
      </c>
      <c r="H317" s="98">
        <f t="shared" si="7"/>
        <v>1719.6</v>
      </c>
    </row>
    <row r="318" spans="1:8" s="35" customFormat="1" ht="56.25" x14ac:dyDescent="0.3">
      <c r="A318" s="9">
        <v>228</v>
      </c>
      <c r="B318" s="18" t="s">
        <v>361</v>
      </c>
      <c r="C318" s="19" t="s">
        <v>744</v>
      </c>
      <c r="D318" s="47">
        <v>244</v>
      </c>
      <c r="E318" s="46">
        <v>292.8</v>
      </c>
      <c r="G318" s="97">
        <f t="shared" si="6"/>
        <v>255</v>
      </c>
      <c r="H318" s="98">
        <f t="shared" si="7"/>
        <v>306</v>
      </c>
    </row>
    <row r="319" spans="1:8" s="35" customFormat="1" ht="56.25" x14ac:dyDescent="0.3">
      <c r="A319" s="9">
        <v>229</v>
      </c>
      <c r="B319" s="18" t="s">
        <v>362</v>
      </c>
      <c r="C319" s="19" t="s">
        <v>745</v>
      </c>
      <c r="D319" s="47">
        <v>302</v>
      </c>
      <c r="E319" s="46">
        <v>362.4</v>
      </c>
      <c r="G319" s="97">
        <f t="shared" si="6"/>
        <v>316</v>
      </c>
      <c r="H319" s="98">
        <f t="shared" si="7"/>
        <v>379.2</v>
      </c>
    </row>
    <row r="320" spans="1:8" s="35" customFormat="1" ht="37.5" x14ac:dyDescent="0.3">
      <c r="A320" s="9">
        <v>230</v>
      </c>
      <c r="B320" s="18" t="s">
        <v>363</v>
      </c>
      <c r="C320" s="19" t="s">
        <v>710</v>
      </c>
      <c r="D320" s="47">
        <v>239</v>
      </c>
      <c r="E320" s="46">
        <v>286.8</v>
      </c>
      <c r="G320" s="97">
        <f t="shared" si="6"/>
        <v>250</v>
      </c>
      <c r="H320" s="98">
        <f t="shared" si="7"/>
        <v>300</v>
      </c>
    </row>
    <row r="321" spans="1:8" s="35" customFormat="1" ht="37.5" x14ac:dyDescent="0.3">
      <c r="A321" s="9">
        <v>231</v>
      </c>
      <c r="B321" s="18" t="s">
        <v>364</v>
      </c>
      <c r="C321" s="19" t="s">
        <v>711</v>
      </c>
      <c r="D321" s="47">
        <v>303</v>
      </c>
      <c r="E321" s="46">
        <v>363.59999999999997</v>
      </c>
      <c r="G321" s="97">
        <f t="shared" si="6"/>
        <v>317</v>
      </c>
      <c r="H321" s="98">
        <f t="shared" si="7"/>
        <v>380.4</v>
      </c>
    </row>
    <row r="322" spans="1:8" s="35" customFormat="1" ht="37.5" x14ac:dyDescent="0.3">
      <c r="A322" s="9">
        <v>232</v>
      </c>
      <c r="B322" s="18" t="s">
        <v>365</v>
      </c>
      <c r="C322" s="19" t="s">
        <v>712</v>
      </c>
      <c r="D322" s="47">
        <v>166</v>
      </c>
      <c r="E322" s="46">
        <v>199.2</v>
      </c>
      <c r="G322" s="97">
        <f t="shared" si="6"/>
        <v>174</v>
      </c>
      <c r="H322" s="98">
        <f t="shared" si="7"/>
        <v>208.79999999999998</v>
      </c>
    </row>
    <row r="323" spans="1:8" s="35" customFormat="1" ht="37.5" x14ac:dyDescent="0.3">
      <c r="A323" s="9">
        <v>233</v>
      </c>
      <c r="B323" s="18" t="s">
        <v>366</v>
      </c>
      <c r="C323" s="19" t="s">
        <v>713</v>
      </c>
      <c r="D323" s="47">
        <v>309</v>
      </c>
      <c r="E323" s="46">
        <v>370.8</v>
      </c>
      <c r="G323" s="97">
        <f t="shared" si="6"/>
        <v>323</v>
      </c>
      <c r="H323" s="98">
        <f t="shared" si="7"/>
        <v>387.59999999999997</v>
      </c>
    </row>
    <row r="324" spans="1:8" s="35" customFormat="1" ht="37.5" x14ac:dyDescent="0.3">
      <c r="A324" s="9">
        <v>234</v>
      </c>
      <c r="B324" s="18" t="s">
        <v>367</v>
      </c>
      <c r="C324" s="19" t="s">
        <v>746</v>
      </c>
      <c r="D324" s="47">
        <v>151</v>
      </c>
      <c r="E324" s="46">
        <v>181.2</v>
      </c>
      <c r="G324" s="97">
        <f t="shared" si="6"/>
        <v>158</v>
      </c>
      <c r="H324" s="98">
        <f t="shared" si="7"/>
        <v>189.6</v>
      </c>
    </row>
    <row r="325" spans="1:8" s="35" customFormat="1" ht="37.5" x14ac:dyDescent="0.3">
      <c r="A325" s="9">
        <v>235</v>
      </c>
      <c r="B325" s="18" t="s">
        <v>368</v>
      </c>
      <c r="C325" s="19" t="s">
        <v>747</v>
      </c>
      <c r="D325" s="47">
        <v>269</v>
      </c>
      <c r="E325" s="46">
        <v>322.8</v>
      </c>
      <c r="G325" s="97">
        <f t="shared" si="6"/>
        <v>281</v>
      </c>
      <c r="H325" s="98">
        <f t="shared" si="7"/>
        <v>337.2</v>
      </c>
    </row>
    <row r="326" spans="1:8" s="35" customFormat="1" ht="37.5" x14ac:dyDescent="0.3">
      <c r="A326" s="9">
        <v>236</v>
      </c>
      <c r="B326" s="18" t="s">
        <v>369</v>
      </c>
      <c r="C326" s="19" t="s">
        <v>748</v>
      </c>
      <c r="D326" s="47">
        <v>449</v>
      </c>
      <c r="E326" s="46">
        <v>538.79999999999995</v>
      </c>
      <c r="G326" s="97">
        <f t="shared" si="6"/>
        <v>470</v>
      </c>
      <c r="H326" s="98">
        <f t="shared" si="7"/>
        <v>564</v>
      </c>
    </row>
    <row r="327" spans="1:8" s="35" customFormat="1" ht="37.5" x14ac:dyDescent="0.3">
      <c r="A327" s="9">
        <v>237</v>
      </c>
      <c r="B327" s="18" t="s">
        <v>370</v>
      </c>
      <c r="C327" s="19" t="s">
        <v>714</v>
      </c>
      <c r="D327" s="47">
        <v>485</v>
      </c>
      <c r="E327" s="46">
        <v>582</v>
      </c>
      <c r="G327" s="97">
        <f t="shared" si="6"/>
        <v>507</v>
      </c>
      <c r="H327" s="98">
        <f t="shared" si="7"/>
        <v>608.4</v>
      </c>
    </row>
    <row r="328" spans="1:8" s="35" customFormat="1" ht="37.5" x14ac:dyDescent="0.3">
      <c r="A328" s="9">
        <v>238</v>
      </c>
      <c r="B328" s="18" t="s">
        <v>371</v>
      </c>
      <c r="C328" s="19" t="s">
        <v>749</v>
      </c>
      <c r="D328" s="47">
        <v>249</v>
      </c>
      <c r="E328" s="46">
        <v>298.8</v>
      </c>
      <c r="G328" s="97">
        <f t="shared" si="6"/>
        <v>260</v>
      </c>
      <c r="H328" s="98">
        <f t="shared" si="7"/>
        <v>312</v>
      </c>
    </row>
    <row r="329" spans="1:8" s="35" customFormat="1" ht="37.5" x14ac:dyDescent="0.3">
      <c r="A329" s="9">
        <v>239</v>
      </c>
      <c r="B329" s="18" t="s">
        <v>372</v>
      </c>
      <c r="C329" s="19" t="s">
        <v>750</v>
      </c>
      <c r="D329" s="47">
        <v>168</v>
      </c>
      <c r="E329" s="46">
        <v>201.6</v>
      </c>
      <c r="G329" s="97">
        <f t="shared" si="6"/>
        <v>176</v>
      </c>
      <c r="H329" s="98">
        <f t="shared" si="7"/>
        <v>211.2</v>
      </c>
    </row>
    <row r="330" spans="1:8" s="35" customFormat="1" ht="37.5" x14ac:dyDescent="0.3">
      <c r="A330" s="9">
        <v>240</v>
      </c>
      <c r="B330" s="18" t="s">
        <v>373</v>
      </c>
      <c r="C330" s="19" t="s">
        <v>28</v>
      </c>
      <c r="D330" s="47">
        <v>104</v>
      </c>
      <c r="E330" s="46">
        <v>124.8</v>
      </c>
      <c r="G330" s="97">
        <f t="shared" si="6"/>
        <v>109</v>
      </c>
      <c r="H330" s="98">
        <f t="shared" si="7"/>
        <v>130.79999999999998</v>
      </c>
    </row>
    <row r="331" spans="1:8" s="35" customFormat="1" x14ac:dyDescent="0.3">
      <c r="A331" s="9">
        <v>241</v>
      </c>
      <c r="B331" s="18" t="s">
        <v>374</v>
      </c>
      <c r="C331" s="19" t="s">
        <v>29</v>
      </c>
      <c r="D331" s="47">
        <v>140</v>
      </c>
      <c r="E331" s="46">
        <v>168</v>
      </c>
      <c r="G331" s="97">
        <f t="shared" si="6"/>
        <v>146</v>
      </c>
      <c r="H331" s="98">
        <f t="shared" si="7"/>
        <v>175.2</v>
      </c>
    </row>
    <row r="332" spans="1:8" s="35" customFormat="1" x14ac:dyDescent="0.3">
      <c r="A332" s="9">
        <v>242</v>
      </c>
      <c r="B332" s="18" t="s">
        <v>375</v>
      </c>
      <c r="C332" s="19" t="s">
        <v>30</v>
      </c>
      <c r="D332" s="47">
        <v>140</v>
      </c>
      <c r="E332" s="46">
        <v>168</v>
      </c>
      <c r="G332" s="97">
        <f t="shared" si="6"/>
        <v>146</v>
      </c>
      <c r="H332" s="98">
        <f t="shared" si="7"/>
        <v>175.2</v>
      </c>
    </row>
    <row r="333" spans="1:8" s="35" customFormat="1" x14ac:dyDescent="0.3">
      <c r="A333" s="9">
        <v>243</v>
      </c>
      <c r="B333" s="18" t="s">
        <v>376</v>
      </c>
      <c r="C333" s="19" t="s">
        <v>31</v>
      </c>
      <c r="D333" s="47">
        <v>84</v>
      </c>
      <c r="E333" s="46">
        <v>100.8</v>
      </c>
      <c r="G333" s="97">
        <f t="shared" si="6"/>
        <v>88</v>
      </c>
      <c r="H333" s="98">
        <f t="shared" si="7"/>
        <v>105.6</v>
      </c>
    </row>
    <row r="334" spans="1:8" s="35" customFormat="1" x14ac:dyDescent="0.3">
      <c r="A334" s="9">
        <v>244</v>
      </c>
      <c r="B334" s="18" t="s">
        <v>377</v>
      </c>
      <c r="C334" s="19" t="s">
        <v>32</v>
      </c>
      <c r="D334" s="47">
        <v>84</v>
      </c>
      <c r="E334" s="46">
        <v>100.8</v>
      </c>
      <c r="G334" s="97">
        <f t="shared" si="6"/>
        <v>88</v>
      </c>
      <c r="H334" s="98">
        <f t="shared" si="7"/>
        <v>105.6</v>
      </c>
    </row>
    <row r="335" spans="1:8" s="35" customFormat="1" ht="37.5" x14ac:dyDescent="0.3">
      <c r="A335" s="9">
        <v>245</v>
      </c>
      <c r="B335" s="18" t="s">
        <v>378</v>
      </c>
      <c r="C335" s="19" t="s">
        <v>33</v>
      </c>
      <c r="D335" s="47">
        <v>105</v>
      </c>
      <c r="E335" s="46">
        <v>126</v>
      </c>
      <c r="G335" s="97">
        <f t="shared" si="6"/>
        <v>110</v>
      </c>
      <c r="H335" s="98">
        <f t="shared" si="7"/>
        <v>132</v>
      </c>
    </row>
    <row r="336" spans="1:8" s="35" customFormat="1" ht="37.5" x14ac:dyDescent="0.3">
      <c r="A336" s="9">
        <v>246</v>
      </c>
      <c r="B336" s="18" t="s">
        <v>379</v>
      </c>
      <c r="C336" s="19" t="s">
        <v>751</v>
      </c>
      <c r="D336" s="47">
        <v>482</v>
      </c>
      <c r="E336" s="46">
        <v>578.4</v>
      </c>
      <c r="G336" s="97">
        <f t="shared" si="6"/>
        <v>504</v>
      </c>
      <c r="H336" s="98">
        <f t="shared" si="7"/>
        <v>604.79999999999995</v>
      </c>
    </row>
    <row r="337" spans="1:8" s="35" customFormat="1" ht="37.5" x14ac:dyDescent="0.3">
      <c r="A337" s="9">
        <v>247</v>
      </c>
      <c r="B337" s="18" t="s">
        <v>380</v>
      </c>
      <c r="C337" s="19" t="s">
        <v>1096</v>
      </c>
      <c r="D337" s="47">
        <v>306</v>
      </c>
      <c r="E337" s="46">
        <v>367.2</v>
      </c>
      <c r="G337" s="97">
        <f t="shared" si="6"/>
        <v>320</v>
      </c>
      <c r="H337" s="98">
        <f t="shared" si="7"/>
        <v>384</v>
      </c>
    </row>
    <row r="338" spans="1:8" s="35" customFormat="1" ht="37.5" x14ac:dyDescent="0.3">
      <c r="A338" s="9">
        <v>248</v>
      </c>
      <c r="B338" s="18" t="s">
        <v>381</v>
      </c>
      <c r="C338" s="19" t="s">
        <v>1097</v>
      </c>
      <c r="D338" s="47">
        <v>159</v>
      </c>
      <c r="E338" s="46">
        <v>190.79999999999998</v>
      </c>
      <c r="G338" s="97">
        <f t="shared" si="6"/>
        <v>166</v>
      </c>
      <c r="H338" s="98">
        <f t="shared" si="7"/>
        <v>199.2</v>
      </c>
    </row>
    <row r="339" spans="1:8" s="52" customFormat="1" x14ac:dyDescent="0.3">
      <c r="A339" s="9">
        <v>249</v>
      </c>
      <c r="B339" s="18" t="s">
        <v>997</v>
      </c>
      <c r="C339" s="19" t="s">
        <v>1098</v>
      </c>
      <c r="D339" s="47">
        <v>307</v>
      </c>
      <c r="E339" s="46">
        <v>368.4</v>
      </c>
      <c r="G339" s="97">
        <f t="shared" si="6"/>
        <v>321</v>
      </c>
      <c r="H339" s="98">
        <f t="shared" si="7"/>
        <v>385.2</v>
      </c>
    </row>
    <row r="340" spans="1:8" s="52" customFormat="1" x14ac:dyDescent="0.3">
      <c r="A340" s="9">
        <v>250</v>
      </c>
      <c r="B340" s="18" t="s">
        <v>998</v>
      </c>
      <c r="C340" s="19" t="s">
        <v>1099</v>
      </c>
      <c r="D340" s="47">
        <v>307</v>
      </c>
      <c r="E340" s="46">
        <v>368.4</v>
      </c>
      <c r="G340" s="97">
        <f t="shared" si="6"/>
        <v>321</v>
      </c>
      <c r="H340" s="98">
        <f t="shared" si="7"/>
        <v>385.2</v>
      </c>
    </row>
    <row r="341" spans="1:8" s="52" customFormat="1" x14ac:dyDescent="0.3">
      <c r="A341" s="9">
        <v>251</v>
      </c>
      <c r="B341" s="18" t="s">
        <v>999</v>
      </c>
      <c r="C341" s="19" t="s">
        <v>1100</v>
      </c>
      <c r="D341" s="47">
        <v>316</v>
      </c>
      <c r="E341" s="46">
        <v>379.2</v>
      </c>
      <c r="G341" s="97">
        <f t="shared" si="6"/>
        <v>331</v>
      </c>
      <c r="H341" s="98">
        <f t="shared" si="7"/>
        <v>397.2</v>
      </c>
    </row>
    <row r="342" spans="1:8" s="52" customFormat="1" x14ac:dyDescent="0.3">
      <c r="A342" s="9">
        <v>252</v>
      </c>
      <c r="B342" s="18" t="s">
        <v>1000</v>
      </c>
      <c r="C342" s="19" t="s">
        <v>1101</v>
      </c>
      <c r="D342" s="47">
        <v>358</v>
      </c>
      <c r="E342" s="46">
        <v>429.59999999999997</v>
      </c>
      <c r="G342" s="97">
        <f t="shared" si="6"/>
        <v>374</v>
      </c>
      <c r="H342" s="98">
        <f t="shared" si="7"/>
        <v>448.8</v>
      </c>
    </row>
    <row r="343" spans="1:8" s="52" customFormat="1" x14ac:dyDescent="0.3">
      <c r="A343" s="9">
        <v>253</v>
      </c>
      <c r="B343" s="18" t="s">
        <v>1001</v>
      </c>
      <c r="C343" s="19" t="s">
        <v>1102</v>
      </c>
      <c r="D343" s="47">
        <v>352</v>
      </c>
      <c r="E343" s="46">
        <v>422.4</v>
      </c>
      <c r="G343" s="97">
        <f t="shared" si="6"/>
        <v>368</v>
      </c>
      <c r="H343" s="98">
        <f t="shared" si="7"/>
        <v>441.59999999999997</v>
      </c>
    </row>
    <row r="344" spans="1:8" s="52" customFormat="1" ht="37.5" x14ac:dyDescent="0.3">
      <c r="A344" s="9">
        <v>254</v>
      </c>
      <c r="B344" s="18" t="s">
        <v>1002</v>
      </c>
      <c r="C344" s="19" t="s">
        <v>1103</v>
      </c>
      <c r="D344" s="47">
        <v>356</v>
      </c>
      <c r="E344" s="46">
        <v>427.2</v>
      </c>
      <c r="G344" s="97">
        <f t="shared" si="6"/>
        <v>372</v>
      </c>
      <c r="H344" s="98">
        <f t="shared" si="7"/>
        <v>446.4</v>
      </c>
    </row>
    <row r="345" spans="1:8" s="52" customFormat="1" x14ac:dyDescent="0.3">
      <c r="A345" s="9">
        <v>255</v>
      </c>
      <c r="B345" s="18" t="s">
        <v>1003</v>
      </c>
      <c r="C345" s="19" t="s">
        <v>1104</v>
      </c>
      <c r="D345" s="47">
        <v>343</v>
      </c>
      <c r="E345" s="46">
        <v>411.59999999999997</v>
      </c>
      <c r="G345" s="97">
        <f t="shared" si="6"/>
        <v>359</v>
      </c>
      <c r="H345" s="98">
        <f t="shared" si="7"/>
        <v>430.8</v>
      </c>
    </row>
    <row r="346" spans="1:8" s="52" customFormat="1" x14ac:dyDescent="0.3">
      <c r="A346" s="9">
        <v>256</v>
      </c>
      <c r="B346" s="18" t="s">
        <v>1004</v>
      </c>
      <c r="C346" s="21" t="s">
        <v>1105</v>
      </c>
      <c r="D346" s="47">
        <v>264</v>
      </c>
      <c r="E346" s="46">
        <v>316.8</v>
      </c>
      <c r="G346" s="97">
        <f t="shared" si="6"/>
        <v>276</v>
      </c>
      <c r="H346" s="98">
        <f t="shared" si="7"/>
        <v>331.2</v>
      </c>
    </row>
    <row r="347" spans="1:8" s="52" customFormat="1" x14ac:dyDescent="0.3">
      <c r="A347" s="9">
        <v>257</v>
      </c>
      <c r="B347" s="18" t="s">
        <v>1005</v>
      </c>
      <c r="C347" s="19" t="s">
        <v>1106</v>
      </c>
      <c r="D347" s="47">
        <v>340</v>
      </c>
      <c r="E347" s="46">
        <v>408</v>
      </c>
      <c r="G347" s="97">
        <f t="shared" si="6"/>
        <v>356</v>
      </c>
      <c r="H347" s="98">
        <f t="shared" si="7"/>
        <v>427.2</v>
      </c>
    </row>
    <row r="348" spans="1:8" s="52" customFormat="1" x14ac:dyDescent="0.3">
      <c r="A348" s="9">
        <v>258</v>
      </c>
      <c r="B348" s="18" t="s">
        <v>1006</v>
      </c>
      <c r="C348" s="21" t="s">
        <v>1107</v>
      </c>
      <c r="D348" s="47">
        <v>324</v>
      </c>
      <c r="E348" s="46">
        <v>388.8</v>
      </c>
      <c r="G348" s="97">
        <f t="shared" si="6"/>
        <v>339</v>
      </c>
      <c r="H348" s="98">
        <f t="shared" si="7"/>
        <v>406.8</v>
      </c>
    </row>
    <row r="349" spans="1:8" s="2" customFormat="1" ht="25.5" customHeight="1" x14ac:dyDescent="0.3">
      <c r="A349" s="9">
        <v>259</v>
      </c>
      <c r="B349" s="18" t="s">
        <v>1007</v>
      </c>
      <c r="C349" s="21" t="s">
        <v>1108</v>
      </c>
      <c r="D349" s="47">
        <v>340</v>
      </c>
      <c r="E349" s="46">
        <v>408</v>
      </c>
      <c r="G349" s="97">
        <f t="shared" si="6"/>
        <v>356</v>
      </c>
      <c r="H349" s="98">
        <f t="shared" si="7"/>
        <v>427.2</v>
      </c>
    </row>
    <row r="350" spans="1:8" s="52" customFormat="1" ht="21" customHeight="1" x14ac:dyDescent="0.3">
      <c r="A350" s="9">
        <v>260</v>
      </c>
      <c r="B350" s="18" t="s">
        <v>1008</v>
      </c>
      <c r="C350" s="19" t="s">
        <v>1109</v>
      </c>
      <c r="D350" s="47">
        <v>427</v>
      </c>
      <c r="E350" s="46">
        <v>512.4</v>
      </c>
      <c r="G350" s="97">
        <f t="shared" si="6"/>
        <v>447</v>
      </c>
      <c r="H350" s="98">
        <f t="shared" si="7"/>
        <v>536.4</v>
      </c>
    </row>
    <row r="351" spans="1:8" s="52" customFormat="1" ht="26.25" customHeight="1" x14ac:dyDescent="0.3">
      <c r="A351" s="9">
        <v>261</v>
      </c>
      <c r="B351" s="18" t="s">
        <v>1009</v>
      </c>
      <c r="C351" s="19" t="s">
        <v>1110</v>
      </c>
      <c r="D351" s="47">
        <v>258</v>
      </c>
      <c r="E351" s="46">
        <v>309.59999999999997</v>
      </c>
      <c r="G351" s="97">
        <f t="shared" ref="G351:G414" si="8">ROUND(D351*1.046,0)</f>
        <v>270</v>
      </c>
      <c r="H351" s="98">
        <f t="shared" ref="H351:H414" si="9">G351*1.2</f>
        <v>324</v>
      </c>
    </row>
    <row r="352" spans="1:8" s="52" customFormat="1" x14ac:dyDescent="0.3">
      <c r="A352" s="9">
        <v>262</v>
      </c>
      <c r="B352" s="18" t="s">
        <v>1010</v>
      </c>
      <c r="C352" s="19" t="s">
        <v>1111</v>
      </c>
      <c r="D352" s="47">
        <v>190</v>
      </c>
      <c r="E352" s="46">
        <v>228</v>
      </c>
      <c r="G352" s="97">
        <f t="shared" si="8"/>
        <v>199</v>
      </c>
      <c r="H352" s="98">
        <f t="shared" si="9"/>
        <v>238.79999999999998</v>
      </c>
    </row>
    <row r="353" spans="1:8" s="52" customFormat="1" x14ac:dyDescent="0.3">
      <c r="A353" s="9">
        <v>263</v>
      </c>
      <c r="B353" s="18" t="s">
        <v>1011</v>
      </c>
      <c r="C353" s="19" t="s">
        <v>700</v>
      </c>
      <c r="D353" s="47">
        <v>317</v>
      </c>
      <c r="E353" s="46">
        <v>380.4</v>
      </c>
      <c r="G353" s="97">
        <f t="shared" si="8"/>
        <v>332</v>
      </c>
      <c r="H353" s="98">
        <f t="shared" si="9"/>
        <v>398.4</v>
      </c>
    </row>
    <row r="354" spans="1:8" s="52" customFormat="1" x14ac:dyDescent="0.3">
      <c r="A354" s="9">
        <v>264</v>
      </c>
      <c r="B354" s="18" t="s">
        <v>1012</v>
      </c>
      <c r="C354" s="19" t="s">
        <v>701</v>
      </c>
      <c r="D354" s="47">
        <v>272</v>
      </c>
      <c r="E354" s="46">
        <v>326.39999999999998</v>
      </c>
      <c r="G354" s="97">
        <f t="shared" si="8"/>
        <v>285</v>
      </c>
      <c r="H354" s="98">
        <f t="shared" si="9"/>
        <v>342</v>
      </c>
    </row>
    <row r="355" spans="1:8" s="52" customFormat="1" x14ac:dyDescent="0.3">
      <c r="A355" s="9">
        <v>265</v>
      </c>
      <c r="B355" s="18" t="s">
        <v>1013</v>
      </c>
      <c r="C355" s="21" t="s">
        <v>702</v>
      </c>
      <c r="D355" s="47">
        <v>344</v>
      </c>
      <c r="E355" s="46">
        <v>412.8</v>
      </c>
      <c r="G355" s="97">
        <f t="shared" si="8"/>
        <v>360</v>
      </c>
      <c r="H355" s="98">
        <f t="shared" si="9"/>
        <v>432</v>
      </c>
    </row>
    <row r="356" spans="1:8" s="2" customFormat="1" x14ac:dyDescent="0.3">
      <c r="A356" s="9">
        <v>266</v>
      </c>
      <c r="B356" s="18" t="s">
        <v>1014</v>
      </c>
      <c r="C356" s="19" t="s">
        <v>1112</v>
      </c>
      <c r="D356" s="47">
        <v>296</v>
      </c>
      <c r="E356" s="46">
        <v>355.2</v>
      </c>
      <c r="G356" s="97">
        <f t="shared" si="8"/>
        <v>310</v>
      </c>
      <c r="H356" s="98">
        <f t="shared" si="9"/>
        <v>372</v>
      </c>
    </row>
    <row r="357" spans="1:8" s="52" customFormat="1" x14ac:dyDescent="0.3">
      <c r="A357" s="9">
        <v>267</v>
      </c>
      <c r="B357" s="18" t="s">
        <v>1015</v>
      </c>
      <c r="C357" s="19" t="s">
        <v>704</v>
      </c>
      <c r="D357" s="47">
        <v>300</v>
      </c>
      <c r="E357" s="46">
        <v>360</v>
      </c>
      <c r="G357" s="97">
        <f t="shared" si="8"/>
        <v>314</v>
      </c>
      <c r="H357" s="98">
        <f t="shared" si="9"/>
        <v>376.8</v>
      </c>
    </row>
    <row r="358" spans="1:8" s="52" customFormat="1" ht="37.5" x14ac:dyDescent="0.3">
      <c r="A358" s="9">
        <v>268</v>
      </c>
      <c r="B358" s="18" t="s">
        <v>1016</v>
      </c>
      <c r="C358" s="21" t="s">
        <v>703</v>
      </c>
      <c r="D358" s="47">
        <v>316</v>
      </c>
      <c r="E358" s="46">
        <v>379.2</v>
      </c>
      <c r="G358" s="97">
        <f t="shared" si="8"/>
        <v>331</v>
      </c>
      <c r="H358" s="98">
        <f t="shared" si="9"/>
        <v>397.2</v>
      </c>
    </row>
    <row r="359" spans="1:8" s="52" customFormat="1" x14ac:dyDescent="0.3">
      <c r="A359" s="9">
        <v>269</v>
      </c>
      <c r="B359" s="18" t="s">
        <v>1017</v>
      </c>
      <c r="C359" s="21" t="s">
        <v>1113</v>
      </c>
      <c r="D359" s="47">
        <v>175</v>
      </c>
      <c r="E359" s="46">
        <v>210</v>
      </c>
      <c r="G359" s="97">
        <f t="shared" si="8"/>
        <v>183</v>
      </c>
      <c r="H359" s="98">
        <f t="shared" si="9"/>
        <v>219.6</v>
      </c>
    </row>
    <row r="360" spans="1:8" s="52" customFormat="1" x14ac:dyDescent="0.3">
      <c r="A360" s="9">
        <v>270</v>
      </c>
      <c r="B360" s="18" t="s">
        <v>1018</v>
      </c>
      <c r="C360" s="21" t="s">
        <v>1114</v>
      </c>
      <c r="D360" s="47">
        <v>396</v>
      </c>
      <c r="E360" s="46">
        <v>475.2</v>
      </c>
      <c r="G360" s="97">
        <f t="shared" si="8"/>
        <v>414</v>
      </c>
      <c r="H360" s="98">
        <f t="shared" si="9"/>
        <v>496.79999999999995</v>
      </c>
    </row>
    <row r="361" spans="1:8" s="52" customFormat="1" ht="26.25" customHeight="1" x14ac:dyDescent="0.3">
      <c r="A361" s="9">
        <v>271</v>
      </c>
      <c r="B361" s="18" t="s">
        <v>697</v>
      </c>
      <c r="C361" s="21" t="s">
        <v>1115</v>
      </c>
      <c r="D361" s="47">
        <v>238</v>
      </c>
      <c r="E361" s="46">
        <v>285.59999999999997</v>
      </c>
      <c r="G361" s="97">
        <f t="shared" si="8"/>
        <v>249</v>
      </c>
      <c r="H361" s="98">
        <f t="shared" si="9"/>
        <v>298.8</v>
      </c>
    </row>
    <row r="362" spans="1:8" s="52" customFormat="1" x14ac:dyDescent="0.3">
      <c r="A362" s="9">
        <v>272</v>
      </c>
      <c r="B362" s="18" t="s">
        <v>698</v>
      </c>
      <c r="C362" s="19" t="s">
        <v>1116</v>
      </c>
      <c r="D362" s="47">
        <v>415</v>
      </c>
      <c r="E362" s="46">
        <v>498</v>
      </c>
      <c r="G362" s="97">
        <f t="shared" si="8"/>
        <v>434</v>
      </c>
      <c r="H362" s="98">
        <f t="shared" si="9"/>
        <v>520.79999999999995</v>
      </c>
    </row>
    <row r="363" spans="1:8" s="52" customFormat="1" x14ac:dyDescent="0.3">
      <c r="A363" s="9">
        <v>273</v>
      </c>
      <c r="B363" s="18" t="s">
        <v>699</v>
      </c>
      <c r="C363" s="19" t="s">
        <v>1117</v>
      </c>
      <c r="D363" s="47">
        <v>415</v>
      </c>
      <c r="E363" s="46">
        <v>498</v>
      </c>
      <c r="G363" s="97">
        <f t="shared" si="8"/>
        <v>434</v>
      </c>
      <c r="H363" s="98">
        <f t="shared" si="9"/>
        <v>520.79999999999995</v>
      </c>
    </row>
    <row r="364" spans="1:8" s="35" customFormat="1" ht="37.5" x14ac:dyDescent="0.3">
      <c r="A364" s="9">
        <v>274</v>
      </c>
      <c r="B364" s="11"/>
      <c r="C364" s="17" t="s">
        <v>72</v>
      </c>
      <c r="D364" s="47"/>
      <c r="E364" s="46"/>
      <c r="G364" s="97"/>
      <c r="H364" s="98"/>
    </row>
    <row r="365" spans="1:8" s="35" customFormat="1" ht="37.5" x14ac:dyDescent="0.3">
      <c r="A365" s="9">
        <v>275</v>
      </c>
      <c r="B365" s="22" t="s">
        <v>382</v>
      </c>
      <c r="C365" s="19" t="s">
        <v>817</v>
      </c>
      <c r="D365" s="47">
        <v>683</v>
      </c>
      <c r="E365" s="46">
        <v>819.6</v>
      </c>
      <c r="G365" s="97">
        <f t="shared" si="8"/>
        <v>714</v>
      </c>
      <c r="H365" s="98">
        <f t="shared" si="9"/>
        <v>856.8</v>
      </c>
    </row>
    <row r="366" spans="1:8" s="35" customFormat="1" ht="41.25" customHeight="1" x14ac:dyDescent="0.3">
      <c r="A366" s="9">
        <v>276</v>
      </c>
      <c r="B366" s="22" t="s">
        <v>383</v>
      </c>
      <c r="C366" s="19" t="s">
        <v>818</v>
      </c>
      <c r="D366" s="47">
        <v>1134</v>
      </c>
      <c r="E366" s="46">
        <v>1360.8</v>
      </c>
      <c r="G366" s="97">
        <f t="shared" si="8"/>
        <v>1186</v>
      </c>
      <c r="H366" s="98">
        <f t="shared" si="9"/>
        <v>1423.2</v>
      </c>
    </row>
    <row r="367" spans="1:8" s="35" customFormat="1" ht="37.5" x14ac:dyDescent="0.3">
      <c r="A367" s="9">
        <v>277</v>
      </c>
      <c r="B367" s="22" t="s">
        <v>384</v>
      </c>
      <c r="C367" s="19" t="s">
        <v>819</v>
      </c>
      <c r="D367" s="47">
        <v>961</v>
      </c>
      <c r="E367" s="46">
        <v>1153.2</v>
      </c>
      <c r="G367" s="97">
        <f t="shared" si="8"/>
        <v>1005</v>
      </c>
      <c r="H367" s="98">
        <f t="shared" si="9"/>
        <v>1206</v>
      </c>
    </row>
    <row r="368" spans="1:8" s="35" customFormat="1" ht="37.5" x14ac:dyDescent="0.3">
      <c r="A368" s="9">
        <v>278</v>
      </c>
      <c r="B368" s="22" t="s">
        <v>385</v>
      </c>
      <c r="C368" s="19" t="s">
        <v>820</v>
      </c>
      <c r="D368" s="47">
        <v>1092</v>
      </c>
      <c r="E368" s="46">
        <v>1310.3999999999999</v>
      </c>
      <c r="G368" s="97">
        <f t="shared" si="8"/>
        <v>1142</v>
      </c>
      <c r="H368" s="98">
        <f t="shared" si="9"/>
        <v>1370.3999999999999</v>
      </c>
    </row>
    <row r="369" spans="1:8" s="35" customFormat="1" ht="37.5" x14ac:dyDescent="0.3">
      <c r="A369" s="9">
        <v>279</v>
      </c>
      <c r="B369" s="22" t="s">
        <v>386</v>
      </c>
      <c r="C369" s="19" t="s">
        <v>821</v>
      </c>
      <c r="D369" s="47">
        <v>857</v>
      </c>
      <c r="E369" s="46">
        <v>1028.3999999999999</v>
      </c>
      <c r="G369" s="97">
        <f t="shared" si="8"/>
        <v>896</v>
      </c>
      <c r="H369" s="98">
        <f t="shared" si="9"/>
        <v>1075.2</v>
      </c>
    </row>
    <row r="370" spans="1:8" s="35" customFormat="1" ht="37.5" x14ac:dyDescent="0.3">
      <c r="A370" s="9">
        <v>280</v>
      </c>
      <c r="B370" s="22" t="s">
        <v>387</v>
      </c>
      <c r="C370" s="19" t="s">
        <v>822</v>
      </c>
      <c r="D370" s="47">
        <v>570</v>
      </c>
      <c r="E370" s="46">
        <v>684</v>
      </c>
      <c r="G370" s="97">
        <f t="shared" si="8"/>
        <v>596</v>
      </c>
      <c r="H370" s="98">
        <f t="shared" si="9"/>
        <v>715.19999999999993</v>
      </c>
    </row>
    <row r="371" spans="1:8" s="35" customFormat="1" ht="37.5" x14ac:dyDescent="0.3">
      <c r="A371" s="9">
        <v>281</v>
      </c>
      <c r="B371" s="22" t="s">
        <v>388</v>
      </c>
      <c r="C371" s="19" t="s">
        <v>823</v>
      </c>
      <c r="D371" s="47">
        <v>821</v>
      </c>
      <c r="E371" s="46">
        <v>985.19999999999993</v>
      </c>
      <c r="G371" s="97">
        <f t="shared" si="8"/>
        <v>859</v>
      </c>
      <c r="H371" s="98">
        <f t="shared" si="9"/>
        <v>1030.8</v>
      </c>
    </row>
    <row r="372" spans="1:8" s="35" customFormat="1" ht="37.5" x14ac:dyDescent="0.3">
      <c r="A372" s="9">
        <v>282</v>
      </c>
      <c r="B372" s="22" t="s">
        <v>389</v>
      </c>
      <c r="C372" s="19" t="s">
        <v>824</v>
      </c>
      <c r="D372" s="47">
        <v>1499</v>
      </c>
      <c r="E372" s="46">
        <v>1798.8</v>
      </c>
      <c r="G372" s="97">
        <f t="shared" si="8"/>
        <v>1568</v>
      </c>
      <c r="H372" s="98">
        <f t="shared" si="9"/>
        <v>1881.6</v>
      </c>
    </row>
    <row r="373" spans="1:8" s="35" customFormat="1" ht="37.5" x14ac:dyDescent="0.3">
      <c r="A373" s="9">
        <v>283</v>
      </c>
      <c r="B373" s="22" t="s">
        <v>390</v>
      </c>
      <c r="C373" s="19" t="s">
        <v>825</v>
      </c>
      <c r="D373" s="47">
        <v>957</v>
      </c>
      <c r="E373" s="46">
        <v>1148.3999999999999</v>
      </c>
      <c r="G373" s="97">
        <f t="shared" si="8"/>
        <v>1001</v>
      </c>
      <c r="H373" s="98">
        <f t="shared" si="9"/>
        <v>1201.2</v>
      </c>
    </row>
    <row r="374" spans="1:8" s="35" customFormat="1" ht="37.5" x14ac:dyDescent="0.3">
      <c r="A374" s="9">
        <v>284</v>
      </c>
      <c r="B374" s="22" t="s">
        <v>391</v>
      </c>
      <c r="C374" s="19" t="s">
        <v>826</v>
      </c>
      <c r="D374" s="47">
        <v>1223</v>
      </c>
      <c r="E374" s="46">
        <v>1467.6</v>
      </c>
      <c r="G374" s="97">
        <f t="shared" si="8"/>
        <v>1279</v>
      </c>
      <c r="H374" s="98">
        <f t="shared" si="9"/>
        <v>1534.8</v>
      </c>
    </row>
    <row r="375" spans="1:8" s="35" customFormat="1" ht="37.5" x14ac:dyDescent="0.3">
      <c r="A375" s="9">
        <v>285</v>
      </c>
      <c r="B375" s="22" t="s">
        <v>392</v>
      </c>
      <c r="C375" s="19" t="s">
        <v>827</v>
      </c>
      <c r="D375" s="47">
        <v>824</v>
      </c>
      <c r="E375" s="46">
        <v>988.8</v>
      </c>
      <c r="G375" s="97">
        <f t="shared" si="8"/>
        <v>862</v>
      </c>
      <c r="H375" s="98">
        <f t="shared" si="9"/>
        <v>1034.3999999999999</v>
      </c>
    </row>
    <row r="376" spans="1:8" s="35" customFormat="1" ht="37.5" x14ac:dyDescent="0.3">
      <c r="A376" s="9">
        <v>286</v>
      </c>
      <c r="B376" s="22" t="s">
        <v>393</v>
      </c>
      <c r="C376" s="19" t="s">
        <v>828</v>
      </c>
      <c r="D376" s="47">
        <v>514</v>
      </c>
      <c r="E376" s="46">
        <v>616.79999999999995</v>
      </c>
      <c r="G376" s="97">
        <f t="shared" si="8"/>
        <v>538</v>
      </c>
      <c r="H376" s="98">
        <f t="shared" si="9"/>
        <v>645.6</v>
      </c>
    </row>
    <row r="377" spans="1:8" s="35" customFormat="1" ht="37.5" x14ac:dyDescent="0.3">
      <c r="A377" s="9">
        <v>287</v>
      </c>
      <c r="B377" s="22" t="s">
        <v>394</v>
      </c>
      <c r="C377" s="19" t="s">
        <v>829</v>
      </c>
      <c r="D377" s="47">
        <v>876</v>
      </c>
      <c r="E377" s="46">
        <v>1051.2</v>
      </c>
      <c r="G377" s="97">
        <f t="shared" si="8"/>
        <v>916</v>
      </c>
      <c r="H377" s="98">
        <f t="shared" si="9"/>
        <v>1099.2</v>
      </c>
    </row>
    <row r="378" spans="1:8" s="35" customFormat="1" ht="26.25" customHeight="1" x14ac:dyDescent="0.3">
      <c r="A378" s="9">
        <v>288</v>
      </c>
      <c r="B378" s="22" t="s">
        <v>395</v>
      </c>
      <c r="C378" s="19" t="s">
        <v>830</v>
      </c>
      <c r="D378" s="47">
        <v>652</v>
      </c>
      <c r="E378" s="46">
        <v>782.4</v>
      </c>
      <c r="G378" s="97">
        <f t="shared" si="8"/>
        <v>682</v>
      </c>
      <c r="H378" s="98">
        <f t="shared" si="9"/>
        <v>818.4</v>
      </c>
    </row>
    <row r="379" spans="1:8" s="35" customFormat="1" ht="41.25" customHeight="1" x14ac:dyDescent="0.3">
      <c r="A379" s="9">
        <v>289</v>
      </c>
      <c r="B379" s="22" t="s">
        <v>396</v>
      </c>
      <c r="C379" s="19" t="s">
        <v>831</v>
      </c>
      <c r="D379" s="47">
        <v>1321</v>
      </c>
      <c r="E379" s="46">
        <v>1585.2</v>
      </c>
      <c r="G379" s="97">
        <f t="shared" si="8"/>
        <v>1382</v>
      </c>
      <c r="H379" s="98">
        <f t="shared" si="9"/>
        <v>1658.3999999999999</v>
      </c>
    </row>
    <row r="380" spans="1:8" s="35" customFormat="1" ht="37.5" x14ac:dyDescent="0.3">
      <c r="A380" s="9">
        <v>290</v>
      </c>
      <c r="B380" s="22" t="s">
        <v>397</v>
      </c>
      <c r="C380" s="19" t="s">
        <v>832</v>
      </c>
      <c r="D380" s="47">
        <v>684</v>
      </c>
      <c r="E380" s="46">
        <v>820.8</v>
      </c>
      <c r="G380" s="97">
        <f t="shared" si="8"/>
        <v>715</v>
      </c>
      <c r="H380" s="98">
        <f t="shared" si="9"/>
        <v>858</v>
      </c>
    </row>
    <row r="381" spans="1:8" s="35" customFormat="1" ht="56.25" x14ac:dyDescent="0.3">
      <c r="A381" s="9">
        <v>291</v>
      </c>
      <c r="B381" s="22" t="s">
        <v>398</v>
      </c>
      <c r="C381" s="19" t="s">
        <v>833</v>
      </c>
      <c r="D381" s="47">
        <v>1223</v>
      </c>
      <c r="E381" s="46">
        <v>1467.6</v>
      </c>
      <c r="G381" s="97">
        <f t="shared" si="8"/>
        <v>1279</v>
      </c>
      <c r="H381" s="98">
        <f t="shared" si="9"/>
        <v>1534.8</v>
      </c>
    </row>
    <row r="382" spans="1:8" s="35" customFormat="1" ht="37.5" x14ac:dyDescent="0.3">
      <c r="A382" s="9">
        <v>292</v>
      </c>
      <c r="B382" s="22" t="s">
        <v>399</v>
      </c>
      <c r="C382" s="19" t="s">
        <v>834</v>
      </c>
      <c r="D382" s="47">
        <v>1093</v>
      </c>
      <c r="E382" s="46">
        <v>1311.6</v>
      </c>
      <c r="G382" s="97">
        <f t="shared" si="8"/>
        <v>1143</v>
      </c>
      <c r="H382" s="98">
        <f t="shared" si="9"/>
        <v>1371.6</v>
      </c>
    </row>
    <row r="383" spans="1:8" s="35" customFormat="1" ht="18.75" customHeight="1" x14ac:dyDescent="0.3">
      <c r="A383" s="9">
        <v>293</v>
      </c>
      <c r="B383" s="22" t="s">
        <v>400</v>
      </c>
      <c r="C383" s="19" t="s">
        <v>835</v>
      </c>
      <c r="D383" s="47">
        <v>652</v>
      </c>
      <c r="E383" s="46">
        <v>782.4</v>
      </c>
      <c r="G383" s="97">
        <f t="shared" si="8"/>
        <v>682</v>
      </c>
      <c r="H383" s="98">
        <f t="shared" si="9"/>
        <v>818.4</v>
      </c>
    </row>
    <row r="384" spans="1:8" s="35" customFormat="1" ht="37.5" x14ac:dyDescent="0.3">
      <c r="A384" s="9">
        <v>294</v>
      </c>
      <c r="B384" s="11"/>
      <c r="C384" s="17" t="s">
        <v>73</v>
      </c>
      <c r="D384" s="47"/>
      <c r="E384" s="46"/>
      <c r="G384" s="97"/>
      <c r="H384" s="98"/>
    </row>
    <row r="385" spans="1:8" s="35" customFormat="1" ht="37.5" x14ac:dyDescent="0.3">
      <c r="A385" s="9">
        <v>295</v>
      </c>
      <c r="B385" s="22" t="s">
        <v>401</v>
      </c>
      <c r="C385" s="19" t="s">
        <v>836</v>
      </c>
      <c r="D385" s="47">
        <v>589</v>
      </c>
      <c r="E385" s="46">
        <v>706.8</v>
      </c>
      <c r="G385" s="97">
        <f t="shared" si="8"/>
        <v>616</v>
      </c>
      <c r="H385" s="98">
        <f t="shared" si="9"/>
        <v>739.19999999999993</v>
      </c>
    </row>
    <row r="386" spans="1:8" s="35" customFormat="1" ht="37.5" x14ac:dyDescent="0.3">
      <c r="A386" s="9">
        <v>296</v>
      </c>
      <c r="B386" s="22" t="s">
        <v>402</v>
      </c>
      <c r="C386" s="19" t="s">
        <v>837</v>
      </c>
      <c r="D386" s="47">
        <v>794</v>
      </c>
      <c r="E386" s="46">
        <v>952.8</v>
      </c>
      <c r="G386" s="97">
        <f t="shared" si="8"/>
        <v>831</v>
      </c>
      <c r="H386" s="98">
        <f t="shared" si="9"/>
        <v>997.19999999999993</v>
      </c>
    </row>
    <row r="387" spans="1:8" s="35" customFormat="1" ht="25.5" customHeight="1" x14ac:dyDescent="0.3">
      <c r="A387" s="9">
        <v>297</v>
      </c>
      <c r="B387" s="22" t="s">
        <v>403</v>
      </c>
      <c r="C387" s="19" t="s">
        <v>838</v>
      </c>
      <c r="D387" s="47">
        <v>1462</v>
      </c>
      <c r="E387" s="46">
        <v>1754.3999999999999</v>
      </c>
      <c r="G387" s="97">
        <f t="shared" si="8"/>
        <v>1529</v>
      </c>
      <c r="H387" s="98">
        <f t="shared" si="9"/>
        <v>1834.8</v>
      </c>
    </row>
    <row r="388" spans="1:8" s="35" customFormat="1" ht="44.25" customHeight="1" x14ac:dyDescent="0.3">
      <c r="A388" s="9">
        <v>298</v>
      </c>
      <c r="B388" s="22" t="s">
        <v>404</v>
      </c>
      <c r="C388" s="19" t="s">
        <v>839</v>
      </c>
      <c r="D388" s="47">
        <v>905</v>
      </c>
      <c r="E388" s="46">
        <v>1086</v>
      </c>
      <c r="G388" s="97">
        <f t="shared" si="8"/>
        <v>947</v>
      </c>
      <c r="H388" s="98">
        <f t="shared" si="9"/>
        <v>1136.3999999999999</v>
      </c>
    </row>
    <row r="389" spans="1:8" s="35" customFormat="1" ht="18.75" customHeight="1" x14ac:dyDescent="0.3">
      <c r="A389" s="9">
        <v>299</v>
      </c>
      <c r="B389" s="22" t="s">
        <v>405</v>
      </c>
      <c r="C389" s="19" t="s">
        <v>34</v>
      </c>
      <c r="D389" s="47">
        <v>1559</v>
      </c>
      <c r="E389" s="46">
        <v>1870.8</v>
      </c>
      <c r="G389" s="97">
        <f t="shared" si="8"/>
        <v>1631</v>
      </c>
      <c r="H389" s="98">
        <f t="shared" si="9"/>
        <v>1957.1999999999998</v>
      </c>
    </row>
    <row r="390" spans="1:8" s="35" customFormat="1" x14ac:dyDescent="0.3">
      <c r="A390" s="9">
        <v>300</v>
      </c>
      <c r="B390" s="22" t="s">
        <v>406</v>
      </c>
      <c r="C390" s="19" t="s">
        <v>840</v>
      </c>
      <c r="D390" s="47">
        <v>858</v>
      </c>
      <c r="E390" s="46">
        <v>1029.5999999999999</v>
      </c>
      <c r="G390" s="97">
        <f t="shared" si="8"/>
        <v>897</v>
      </c>
      <c r="H390" s="98">
        <f t="shared" si="9"/>
        <v>1076.3999999999999</v>
      </c>
    </row>
    <row r="391" spans="1:8" s="35" customFormat="1" x14ac:dyDescent="0.3">
      <c r="A391" s="9">
        <v>301</v>
      </c>
      <c r="B391" s="11"/>
      <c r="C391" s="17" t="s">
        <v>74</v>
      </c>
      <c r="D391" s="47"/>
      <c r="E391" s="46"/>
      <c r="G391" s="97"/>
      <c r="H391" s="98"/>
    </row>
    <row r="392" spans="1:8" s="35" customFormat="1" ht="37.5" x14ac:dyDescent="0.3">
      <c r="A392" s="9">
        <v>302</v>
      </c>
      <c r="B392" s="29" t="s">
        <v>964</v>
      </c>
      <c r="C392" s="20" t="s">
        <v>965</v>
      </c>
      <c r="D392" s="47">
        <v>99</v>
      </c>
      <c r="E392" s="46">
        <v>118.8</v>
      </c>
      <c r="G392" s="97">
        <f t="shared" si="8"/>
        <v>104</v>
      </c>
      <c r="H392" s="98">
        <f t="shared" si="9"/>
        <v>124.8</v>
      </c>
    </row>
    <row r="393" spans="1:8" s="35" customFormat="1" x14ac:dyDescent="0.3">
      <c r="A393" s="9">
        <v>303</v>
      </c>
      <c r="B393" s="29" t="s">
        <v>966</v>
      </c>
      <c r="C393" s="20" t="s">
        <v>967</v>
      </c>
      <c r="D393" s="47">
        <v>137</v>
      </c>
      <c r="E393" s="46">
        <v>164.4</v>
      </c>
      <c r="G393" s="97">
        <f t="shared" si="8"/>
        <v>143</v>
      </c>
      <c r="H393" s="98">
        <f t="shared" si="9"/>
        <v>171.6</v>
      </c>
    </row>
    <row r="394" spans="1:8" s="35" customFormat="1" ht="37.5" x14ac:dyDescent="0.3">
      <c r="A394" s="9">
        <v>304</v>
      </c>
      <c r="B394" s="29" t="s">
        <v>968</v>
      </c>
      <c r="C394" s="20" t="s">
        <v>969</v>
      </c>
      <c r="D394" s="47">
        <v>127</v>
      </c>
      <c r="E394" s="46">
        <v>152.4</v>
      </c>
      <c r="G394" s="97">
        <f t="shared" si="8"/>
        <v>133</v>
      </c>
      <c r="H394" s="98">
        <f t="shared" si="9"/>
        <v>159.6</v>
      </c>
    </row>
    <row r="395" spans="1:8" x14ac:dyDescent="0.3">
      <c r="A395" s="9">
        <v>305</v>
      </c>
      <c r="B395" s="23"/>
      <c r="C395" s="24" t="s">
        <v>78</v>
      </c>
      <c r="D395" s="47"/>
      <c r="E395" s="46"/>
      <c r="G395" s="97"/>
      <c r="H395" s="98"/>
    </row>
    <row r="396" spans="1:8" ht="37.5" x14ac:dyDescent="0.3">
      <c r="A396" s="9">
        <v>306</v>
      </c>
      <c r="B396" s="22" t="s">
        <v>538</v>
      </c>
      <c r="C396" s="19" t="s">
        <v>643</v>
      </c>
      <c r="D396" s="47">
        <v>496</v>
      </c>
      <c r="E396" s="46">
        <v>595.19999999999993</v>
      </c>
      <c r="G396" s="97">
        <f t="shared" si="8"/>
        <v>519</v>
      </c>
      <c r="H396" s="98">
        <f t="shared" si="9"/>
        <v>622.79999999999995</v>
      </c>
    </row>
    <row r="397" spans="1:8" ht="37.5" x14ac:dyDescent="0.3">
      <c r="A397" s="9">
        <v>307</v>
      </c>
      <c r="B397" s="22" t="s">
        <v>539</v>
      </c>
      <c r="C397" s="19" t="s">
        <v>644</v>
      </c>
      <c r="D397" s="47">
        <v>712</v>
      </c>
      <c r="E397" s="46">
        <v>854.4</v>
      </c>
      <c r="G397" s="97">
        <f t="shared" si="8"/>
        <v>745</v>
      </c>
      <c r="H397" s="98">
        <f t="shared" si="9"/>
        <v>894</v>
      </c>
    </row>
    <row r="398" spans="1:8" ht="37.5" x14ac:dyDescent="0.3">
      <c r="A398" s="9">
        <v>308</v>
      </c>
      <c r="B398" s="22" t="s">
        <v>540</v>
      </c>
      <c r="C398" s="25" t="s">
        <v>976</v>
      </c>
      <c r="D398" s="47">
        <v>414</v>
      </c>
      <c r="E398" s="46">
        <v>496.79999999999995</v>
      </c>
      <c r="G398" s="97">
        <f t="shared" si="8"/>
        <v>433</v>
      </c>
      <c r="H398" s="98">
        <f t="shared" si="9"/>
        <v>519.6</v>
      </c>
    </row>
    <row r="399" spans="1:8" ht="37.5" x14ac:dyDescent="0.3">
      <c r="A399" s="9">
        <v>309</v>
      </c>
      <c r="B399" s="22" t="s">
        <v>541</v>
      </c>
      <c r="C399" s="25" t="s">
        <v>977</v>
      </c>
      <c r="D399" s="47">
        <v>414</v>
      </c>
      <c r="E399" s="46">
        <v>496.79999999999995</v>
      </c>
      <c r="G399" s="97">
        <f t="shared" si="8"/>
        <v>433</v>
      </c>
      <c r="H399" s="98">
        <f t="shared" si="9"/>
        <v>519.6</v>
      </c>
    </row>
    <row r="400" spans="1:8" ht="37.5" x14ac:dyDescent="0.3">
      <c r="A400" s="9">
        <v>310</v>
      </c>
      <c r="B400" s="22" t="s">
        <v>542</v>
      </c>
      <c r="C400" s="19" t="s">
        <v>645</v>
      </c>
      <c r="D400" s="47">
        <v>576</v>
      </c>
      <c r="E400" s="46">
        <v>691.19999999999993</v>
      </c>
      <c r="G400" s="97">
        <f t="shared" si="8"/>
        <v>602</v>
      </c>
      <c r="H400" s="98">
        <f t="shared" si="9"/>
        <v>722.4</v>
      </c>
    </row>
    <row r="401" spans="1:8" ht="37.5" x14ac:dyDescent="0.3">
      <c r="A401" s="9">
        <v>311</v>
      </c>
      <c r="B401" s="22" t="s">
        <v>543</v>
      </c>
      <c r="C401" s="19" t="s">
        <v>715</v>
      </c>
      <c r="D401" s="47">
        <v>576</v>
      </c>
      <c r="E401" s="46">
        <v>691.19999999999993</v>
      </c>
      <c r="G401" s="97">
        <f t="shared" si="8"/>
        <v>602</v>
      </c>
      <c r="H401" s="98">
        <f t="shared" si="9"/>
        <v>722.4</v>
      </c>
    </row>
    <row r="402" spans="1:8" ht="37.5" x14ac:dyDescent="0.3">
      <c r="A402" s="9">
        <v>312</v>
      </c>
      <c r="B402" s="22" t="s">
        <v>544</v>
      </c>
      <c r="C402" s="19" t="s">
        <v>646</v>
      </c>
      <c r="D402" s="47">
        <v>535</v>
      </c>
      <c r="E402" s="46">
        <v>642</v>
      </c>
      <c r="G402" s="97">
        <f t="shared" si="8"/>
        <v>560</v>
      </c>
      <c r="H402" s="98">
        <f t="shared" si="9"/>
        <v>672</v>
      </c>
    </row>
    <row r="403" spans="1:8" ht="37.5" x14ac:dyDescent="0.3">
      <c r="A403" s="9">
        <v>313</v>
      </c>
      <c r="B403" s="22" t="s">
        <v>545</v>
      </c>
      <c r="C403" s="19" t="s">
        <v>647</v>
      </c>
      <c r="D403" s="47">
        <v>517</v>
      </c>
      <c r="E403" s="46">
        <v>620.4</v>
      </c>
      <c r="G403" s="97">
        <f t="shared" si="8"/>
        <v>541</v>
      </c>
      <c r="H403" s="98">
        <f t="shared" si="9"/>
        <v>649.19999999999993</v>
      </c>
    </row>
    <row r="404" spans="1:8" ht="37.5" x14ac:dyDescent="0.3">
      <c r="A404" s="9">
        <v>314</v>
      </c>
      <c r="B404" s="22" t="s">
        <v>546</v>
      </c>
      <c r="C404" s="25" t="s">
        <v>953</v>
      </c>
      <c r="D404" s="47">
        <v>498</v>
      </c>
      <c r="E404" s="46">
        <v>597.6</v>
      </c>
      <c r="G404" s="97">
        <f t="shared" si="8"/>
        <v>521</v>
      </c>
      <c r="H404" s="98">
        <f t="shared" si="9"/>
        <v>625.19999999999993</v>
      </c>
    </row>
    <row r="405" spans="1:8" ht="37.5" x14ac:dyDescent="0.3">
      <c r="A405" s="9">
        <v>315</v>
      </c>
      <c r="B405" s="22" t="s">
        <v>547</v>
      </c>
      <c r="C405" s="25" t="s">
        <v>960</v>
      </c>
      <c r="D405" s="47">
        <v>539</v>
      </c>
      <c r="E405" s="46">
        <v>646.79999999999995</v>
      </c>
      <c r="G405" s="97">
        <f t="shared" si="8"/>
        <v>564</v>
      </c>
      <c r="H405" s="98">
        <f t="shared" si="9"/>
        <v>676.8</v>
      </c>
    </row>
    <row r="406" spans="1:8" ht="37.5" x14ac:dyDescent="0.3">
      <c r="A406" s="9">
        <v>316</v>
      </c>
      <c r="B406" s="22" t="s">
        <v>75</v>
      </c>
      <c r="C406" s="25" t="s">
        <v>962</v>
      </c>
      <c r="D406" s="47">
        <v>539</v>
      </c>
      <c r="E406" s="46">
        <v>646.79999999999995</v>
      </c>
      <c r="G406" s="97">
        <f t="shared" si="8"/>
        <v>564</v>
      </c>
      <c r="H406" s="98">
        <f t="shared" si="9"/>
        <v>676.8</v>
      </c>
    </row>
    <row r="407" spans="1:8" ht="37.5" x14ac:dyDescent="0.3">
      <c r="A407" s="9">
        <v>317</v>
      </c>
      <c r="B407" s="22" t="s">
        <v>2418</v>
      </c>
      <c r="C407" s="25" t="s">
        <v>978</v>
      </c>
      <c r="D407" s="47">
        <v>595</v>
      </c>
      <c r="E407" s="46">
        <v>714</v>
      </c>
      <c r="G407" s="97">
        <f t="shared" si="8"/>
        <v>622</v>
      </c>
      <c r="H407" s="98">
        <f t="shared" si="9"/>
        <v>746.4</v>
      </c>
    </row>
    <row r="408" spans="1:8" ht="37.5" x14ac:dyDescent="0.3">
      <c r="A408" s="9">
        <v>318</v>
      </c>
      <c r="B408" s="22" t="s">
        <v>548</v>
      </c>
      <c r="C408" s="25" t="s">
        <v>979</v>
      </c>
      <c r="D408" s="47">
        <v>568</v>
      </c>
      <c r="E408" s="46">
        <v>681.6</v>
      </c>
      <c r="G408" s="97">
        <f t="shared" si="8"/>
        <v>594</v>
      </c>
      <c r="H408" s="98">
        <f t="shared" si="9"/>
        <v>712.8</v>
      </c>
    </row>
    <row r="409" spans="1:8" ht="37.5" x14ac:dyDescent="0.3">
      <c r="A409" s="9">
        <v>319</v>
      </c>
      <c r="B409" s="22" t="s">
        <v>549</v>
      </c>
      <c r="C409" s="25" t="s">
        <v>980</v>
      </c>
      <c r="D409" s="47">
        <v>532</v>
      </c>
      <c r="E409" s="46">
        <v>638.4</v>
      </c>
      <c r="G409" s="97">
        <f t="shared" si="8"/>
        <v>556</v>
      </c>
      <c r="H409" s="98">
        <f t="shared" si="9"/>
        <v>667.19999999999993</v>
      </c>
    </row>
    <row r="410" spans="1:8" ht="37.5" x14ac:dyDescent="0.3">
      <c r="A410" s="9">
        <v>320</v>
      </c>
      <c r="B410" s="22" t="s">
        <v>550</v>
      </c>
      <c r="C410" s="25" t="s">
        <v>981</v>
      </c>
      <c r="D410" s="47">
        <v>532</v>
      </c>
      <c r="E410" s="46">
        <v>638.4</v>
      </c>
      <c r="G410" s="97">
        <f t="shared" si="8"/>
        <v>556</v>
      </c>
      <c r="H410" s="98">
        <f t="shared" si="9"/>
        <v>667.19999999999993</v>
      </c>
    </row>
    <row r="411" spans="1:8" ht="37.5" x14ac:dyDescent="0.3">
      <c r="A411" s="9">
        <v>321</v>
      </c>
      <c r="B411" s="22" t="s">
        <v>551</v>
      </c>
      <c r="C411" s="25" t="s">
        <v>982</v>
      </c>
      <c r="D411" s="47">
        <v>467</v>
      </c>
      <c r="E411" s="46">
        <v>560.4</v>
      </c>
      <c r="G411" s="97">
        <f t="shared" si="8"/>
        <v>488</v>
      </c>
      <c r="H411" s="98">
        <f t="shared" si="9"/>
        <v>585.6</v>
      </c>
    </row>
    <row r="412" spans="1:8" ht="37.5" x14ac:dyDescent="0.3">
      <c r="A412" s="9">
        <v>322</v>
      </c>
      <c r="B412" s="22" t="s">
        <v>2419</v>
      </c>
      <c r="C412" s="25" t="s">
        <v>983</v>
      </c>
      <c r="D412" s="47">
        <v>467</v>
      </c>
      <c r="E412" s="46">
        <v>560.4</v>
      </c>
      <c r="G412" s="97">
        <f t="shared" si="8"/>
        <v>488</v>
      </c>
      <c r="H412" s="98">
        <f t="shared" si="9"/>
        <v>585.6</v>
      </c>
    </row>
    <row r="413" spans="1:8" ht="37.5" x14ac:dyDescent="0.3">
      <c r="A413" s="9">
        <v>323</v>
      </c>
      <c r="B413" s="22" t="s">
        <v>2420</v>
      </c>
      <c r="C413" s="19" t="s">
        <v>648</v>
      </c>
      <c r="D413" s="47">
        <v>260</v>
      </c>
      <c r="E413" s="46">
        <v>312</v>
      </c>
      <c r="G413" s="97">
        <f t="shared" si="8"/>
        <v>272</v>
      </c>
      <c r="H413" s="98">
        <f t="shared" si="9"/>
        <v>326.39999999999998</v>
      </c>
    </row>
    <row r="414" spans="1:8" ht="37.5" x14ac:dyDescent="0.3">
      <c r="A414" s="9">
        <v>324</v>
      </c>
      <c r="B414" s="22" t="s">
        <v>552</v>
      </c>
      <c r="C414" s="19" t="s">
        <v>649</v>
      </c>
      <c r="D414" s="47">
        <v>213</v>
      </c>
      <c r="E414" s="46">
        <v>255.6</v>
      </c>
      <c r="G414" s="97">
        <f t="shared" si="8"/>
        <v>223</v>
      </c>
      <c r="H414" s="98">
        <f t="shared" si="9"/>
        <v>267.59999999999997</v>
      </c>
    </row>
    <row r="415" spans="1:8" ht="56.25" x14ac:dyDescent="0.3">
      <c r="A415" s="9">
        <v>325</v>
      </c>
      <c r="B415" s="22" t="s">
        <v>553</v>
      </c>
      <c r="C415" s="19" t="s">
        <v>650</v>
      </c>
      <c r="D415" s="47">
        <v>259</v>
      </c>
      <c r="E415" s="46">
        <v>310.8</v>
      </c>
      <c r="G415" s="97">
        <f t="shared" ref="G415:G484" si="10">ROUND(D415*1.046,0)</f>
        <v>271</v>
      </c>
      <c r="H415" s="98">
        <f t="shared" ref="H415:H484" si="11">G415*1.2</f>
        <v>325.2</v>
      </c>
    </row>
    <row r="416" spans="1:8" ht="37.5" x14ac:dyDescent="0.3">
      <c r="A416" s="9">
        <v>326</v>
      </c>
      <c r="B416" s="22" t="s">
        <v>2421</v>
      </c>
      <c r="C416" s="19" t="s">
        <v>1211</v>
      </c>
      <c r="D416" s="47">
        <v>719</v>
      </c>
      <c r="E416" s="46">
        <v>862.8</v>
      </c>
      <c r="G416" s="97">
        <f t="shared" si="10"/>
        <v>752</v>
      </c>
      <c r="H416" s="98">
        <f t="shared" si="11"/>
        <v>902.4</v>
      </c>
    </row>
    <row r="417" spans="1:8" ht="37.5" x14ac:dyDescent="0.3">
      <c r="A417" s="9">
        <v>327</v>
      </c>
      <c r="B417" s="22" t="s">
        <v>2422</v>
      </c>
      <c r="C417" s="19" t="s">
        <v>651</v>
      </c>
      <c r="D417" s="47">
        <v>208</v>
      </c>
      <c r="E417" s="46">
        <v>249.6</v>
      </c>
      <c r="G417" s="97">
        <f t="shared" si="10"/>
        <v>218</v>
      </c>
      <c r="H417" s="98">
        <f t="shared" si="11"/>
        <v>261.59999999999997</v>
      </c>
    </row>
    <row r="418" spans="1:8" ht="37.5" x14ac:dyDescent="0.3">
      <c r="A418" s="9">
        <v>328</v>
      </c>
      <c r="B418" s="22" t="s">
        <v>2423</v>
      </c>
      <c r="C418" s="19" t="s">
        <v>652</v>
      </c>
      <c r="D418" s="47">
        <v>206</v>
      </c>
      <c r="E418" s="46">
        <v>247.2</v>
      </c>
      <c r="G418" s="97">
        <f t="shared" si="10"/>
        <v>215</v>
      </c>
      <c r="H418" s="98">
        <f t="shared" si="11"/>
        <v>258</v>
      </c>
    </row>
    <row r="419" spans="1:8" x14ac:dyDescent="0.3">
      <c r="A419" s="9">
        <v>329</v>
      </c>
      <c r="B419" s="22" t="s">
        <v>76</v>
      </c>
      <c r="C419" s="19" t="s">
        <v>532</v>
      </c>
      <c r="D419" s="47">
        <v>140</v>
      </c>
      <c r="E419" s="46">
        <v>168</v>
      </c>
      <c r="G419" s="97">
        <f t="shared" si="10"/>
        <v>146</v>
      </c>
      <c r="H419" s="98">
        <f t="shared" si="11"/>
        <v>175.2</v>
      </c>
    </row>
    <row r="420" spans="1:8" ht="37.5" x14ac:dyDescent="0.3">
      <c r="A420" s="9">
        <v>330</v>
      </c>
      <c r="B420" s="22" t="s">
        <v>554</v>
      </c>
      <c r="C420" s="25" t="s">
        <v>958</v>
      </c>
      <c r="D420" s="47">
        <v>331</v>
      </c>
      <c r="E420" s="46">
        <v>397.2</v>
      </c>
      <c r="G420" s="97">
        <f t="shared" si="10"/>
        <v>346</v>
      </c>
      <c r="H420" s="98">
        <f t="shared" si="11"/>
        <v>415.2</v>
      </c>
    </row>
    <row r="421" spans="1:8" x14ac:dyDescent="0.3">
      <c r="A421" s="9">
        <v>331</v>
      </c>
      <c r="B421" s="22" t="s">
        <v>555</v>
      </c>
      <c r="C421" s="19" t="s">
        <v>1118</v>
      </c>
      <c r="D421" s="47">
        <v>808</v>
      </c>
      <c r="E421" s="46">
        <v>969.59999999999991</v>
      </c>
      <c r="G421" s="97">
        <f t="shared" si="10"/>
        <v>845</v>
      </c>
      <c r="H421" s="98">
        <f t="shared" si="11"/>
        <v>1014</v>
      </c>
    </row>
    <row r="422" spans="1:8" ht="56.25" x14ac:dyDescent="0.3">
      <c r="A422" s="9">
        <v>332</v>
      </c>
      <c r="B422" s="22" t="s">
        <v>2424</v>
      </c>
      <c r="C422" s="19" t="s">
        <v>1119</v>
      </c>
      <c r="D422" s="47">
        <v>792.5</v>
      </c>
      <c r="E422" s="46">
        <v>951</v>
      </c>
      <c r="G422" s="97">
        <v>827.5</v>
      </c>
      <c r="H422" s="98">
        <f t="shared" si="11"/>
        <v>993</v>
      </c>
    </row>
    <row r="423" spans="1:8" x14ac:dyDescent="0.3">
      <c r="A423" s="9">
        <v>333</v>
      </c>
      <c r="B423" s="22" t="s">
        <v>556</v>
      </c>
      <c r="C423" s="19" t="s">
        <v>1120</v>
      </c>
      <c r="D423" s="47">
        <v>890</v>
      </c>
      <c r="E423" s="46">
        <v>1068</v>
      </c>
      <c r="G423" s="97">
        <f t="shared" si="10"/>
        <v>931</v>
      </c>
      <c r="H423" s="98">
        <f t="shared" si="11"/>
        <v>1117.2</v>
      </c>
    </row>
    <row r="424" spans="1:8" ht="37.5" x14ac:dyDescent="0.3">
      <c r="A424" s="9">
        <v>334</v>
      </c>
      <c r="B424" s="22" t="s">
        <v>557</v>
      </c>
      <c r="C424" s="19" t="s">
        <v>1121</v>
      </c>
      <c r="D424" s="47">
        <v>848</v>
      </c>
      <c r="E424" s="46">
        <v>1017.5999999999999</v>
      </c>
      <c r="G424" s="97">
        <f t="shared" si="10"/>
        <v>887</v>
      </c>
      <c r="H424" s="98">
        <f t="shared" si="11"/>
        <v>1064.3999999999999</v>
      </c>
    </row>
    <row r="425" spans="1:8" ht="37.5" x14ac:dyDescent="0.3">
      <c r="A425" s="9">
        <v>335</v>
      </c>
      <c r="B425" s="22" t="s">
        <v>558</v>
      </c>
      <c r="C425" s="19" t="s">
        <v>1122</v>
      </c>
      <c r="D425" s="47">
        <v>745</v>
      </c>
      <c r="E425" s="46">
        <v>894</v>
      </c>
      <c r="G425" s="97">
        <f t="shared" si="10"/>
        <v>779</v>
      </c>
      <c r="H425" s="98">
        <f t="shared" si="11"/>
        <v>934.8</v>
      </c>
    </row>
    <row r="426" spans="1:8" ht="37.5" x14ac:dyDescent="0.3">
      <c r="A426" s="9">
        <v>336</v>
      </c>
      <c r="B426" s="22" t="s">
        <v>559</v>
      </c>
      <c r="C426" s="20" t="s">
        <v>1123</v>
      </c>
      <c r="D426" s="47">
        <v>1013</v>
      </c>
      <c r="E426" s="46">
        <v>1215.5999999999999</v>
      </c>
      <c r="G426" s="97">
        <f t="shared" si="10"/>
        <v>1060</v>
      </c>
      <c r="H426" s="98">
        <f t="shared" si="11"/>
        <v>1272</v>
      </c>
    </row>
    <row r="427" spans="1:8" x14ac:dyDescent="0.3">
      <c r="A427" s="9">
        <v>337</v>
      </c>
      <c r="B427" s="22" t="s">
        <v>560</v>
      </c>
      <c r="C427" s="25" t="s">
        <v>1124</v>
      </c>
      <c r="D427" s="47">
        <v>872</v>
      </c>
      <c r="E427" s="46">
        <v>1046.3999999999999</v>
      </c>
      <c r="G427" s="97">
        <f t="shared" si="10"/>
        <v>912</v>
      </c>
      <c r="H427" s="98">
        <f t="shared" si="11"/>
        <v>1094.3999999999999</v>
      </c>
    </row>
    <row r="428" spans="1:8" ht="37.5" x14ac:dyDescent="0.3">
      <c r="A428" s="9">
        <v>338</v>
      </c>
      <c r="B428" s="22" t="s">
        <v>729</v>
      </c>
      <c r="C428" s="25" t="s">
        <v>1125</v>
      </c>
      <c r="D428" s="47">
        <v>742</v>
      </c>
      <c r="E428" s="46">
        <v>890.4</v>
      </c>
      <c r="G428" s="97">
        <f t="shared" si="10"/>
        <v>776</v>
      </c>
      <c r="H428" s="98">
        <f t="shared" si="11"/>
        <v>931.19999999999993</v>
      </c>
    </row>
    <row r="429" spans="1:8" x14ac:dyDescent="0.3">
      <c r="A429" s="9">
        <v>339</v>
      </c>
      <c r="B429" s="22" t="s">
        <v>730</v>
      </c>
      <c r="C429" s="25" t="s">
        <v>1126</v>
      </c>
      <c r="D429" s="47">
        <v>768</v>
      </c>
      <c r="E429" s="46">
        <v>921.59999999999991</v>
      </c>
      <c r="G429" s="97">
        <f t="shared" si="10"/>
        <v>803</v>
      </c>
      <c r="H429" s="98">
        <f t="shared" si="11"/>
        <v>963.59999999999991</v>
      </c>
    </row>
    <row r="430" spans="1:8" ht="56.25" x14ac:dyDescent="0.3">
      <c r="A430" s="9">
        <v>340</v>
      </c>
      <c r="B430" s="22" t="s">
        <v>952</v>
      </c>
      <c r="C430" s="19" t="s">
        <v>525</v>
      </c>
      <c r="D430" s="47">
        <v>1626</v>
      </c>
      <c r="E430" s="46">
        <v>1951.1999999999998</v>
      </c>
      <c r="G430" s="97">
        <f t="shared" si="10"/>
        <v>1701</v>
      </c>
      <c r="H430" s="98">
        <f t="shared" si="11"/>
        <v>2041.1999999999998</v>
      </c>
    </row>
    <row r="431" spans="1:8" ht="37.5" x14ac:dyDescent="0.3">
      <c r="A431" s="9">
        <v>341</v>
      </c>
      <c r="B431" s="22" t="s">
        <v>954</v>
      </c>
      <c r="C431" s="19" t="s">
        <v>526</v>
      </c>
      <c r="D431" s="47">
        <v>1869</v>
      </c>
      <c r="E431" s="46">
        <v>2242.7999999999997</v>
      </c>
      <c r="G431" s="97">
        <f t="shared" si="10"/>
        <v>1955</v>
      </c>
      <c r="H431" s="98">
        <f t="shared" si="11"/>
        <v>2346</v>
      </c>
    </row>
    <row r="432" spans="1:8" ht="37.5" x14ac:dyDescent="0.3">
      <c r="A432" s="9">
        <v>342</v>
      </c>
      <c r="B432" s="22" t="s">
        <v>2425</v>
      </c>
      <c r="C432" s="19" t="s">
        <v>1127</v>
      </c>
      <c r="D432" s="47">
        <v>469</v>
      </c>
      <c r="E432" s="46">
        <v>562.79999999999995</v>
      </c>
      <c r="G432" s="97">
        <f t="shared" si="10"/>
        <v>491</v>
      </c>
      <c r="H432" s="98">
        <f t="shared" si="11"/>
        <v>589.19999999999993</v>
      </c>
    </row>
    <row r="433" spans="1:8" ht="37.5" x14ac:dyDescent="0.3">
      <c r="A433" s="9">
        <v>343</v>
      </c>
      <c r="B433" s="22" t="s">
        <v>955</v>
      </c>
      <c r="C433" s="19" t="s">
        <v>1128</v>
      </c>
      <c r="D433" s="47">
        <v>1279</v>
      </c>
      <c r="E433" s="46">
        <v>1534.8</v>
      </c>
      <c r="G433" s="97">
        <f t="shared" si="10"/>
        <v>1338</v>
      </c>
      <c r="H433" s="98">
        <f t="shared" si="11"/>
        <v>1605.6</v>
      </c>
    </row>
    <row r="434" spans="1:8" ht="37.5" x14ac:dyDescent="0.3">
      <c r="A434" s="9">
        <v>344</v>
      </c>
      <c r="B434" s="22" t="s">
        <v>956</v>
      </c>
      <c r="C434" s="19" t="s">
        <v>1129</v>
      </c>
      <c r="D434" s="47">
        <v>1813</v>
      </c>
      <c r="E434" s="46">
        <v>2175.6</v>
      </c>
      <c r="G434" s="97">
        <f t="shared" si="10"/>
        <v>1896</v>
      </c>
      <c r="H434" s="98">
        <f t="shared" si="11"/>
        <v>2275.1999999999998</v>
      </c>
    </row>
    <row r="435" spans="1:8" ht="37.5" x14ac:dyDescent="0.3">
      <c r="A435" s="9">
        <v>345</v>
      </c>
      <c r="B435" s="22" t="s">
        <v>957</v>
      </c>
      <c r="C435" s="20" t="s">
        <v>1130</v>
      </c>
      <c r="D435" s="47">
        <v>427</v>
      </c>
      <c r="E435" s="46">
        <v>512.4</v>
      </c>
      <c r="G435" s="97">
        <f t="shared" si="10"/>
        <v>447</v>
      </c>
      <c r="H435" s="98">
        <f t="shared" si="11"/>
        <v>536.4</v>
      </c>
    </row>
    <row r="436" spans="1:8" x14ac:dyDescent="0.3">
      <c r="A436" s="9">
        <v>346</v>
      </c>
      <c r="B436" s="22" t="s">
        <v>959</v>
      </c>
      <c r="C436" s="25" t="s">
        <v>1131</v>
      </c>
      <c r="D436" s="47">
        <v>747</v>
      </c>
      <c r="E436" s="46">
        <v>896.4</v>
      </c>
      <c r="G436" s="97">
        <f t="shared" si="10"/>
        <v>781</v>
      </c>
      <c r="H436" s="98">
        <f t="shared" si="11"/>
        <v>937.19999999999993</v>
      </c>
    </row>
    <row r="437" spans="1:8" ht="37.5" x14ac:dyDescent="0.3">
      <c r="A437" s="9">
        <v>347</v>
      </c>
      <c r="B437" s="22" t="s">
        <v>961</v>
      </c>
      <c r="C437" s="19" t="s">
        <v>653</v>
      </c>
      <c r="D437" s="47">
        <v>482</v>
      </c>
      <c r="E437" s="46">
        <v>578.4</v>
      </c>
      <c r="G437" s="97">
        <f t="shared" si="10"/>
        <v>504</v>
      </c>
      <c r="H437" s="98">
        <f t="shared" si="11"/>
        <v>604.79999999999995</v>
      </c>
    </row>
    <row r="438" spans="1:8" ht="37.5" x14ac:dyDescent="0.3">
      <c r="A438" s="9">
        <v>348</v>
      </c>
      <c r="B438" s="22" t="s">
        <v>963</v>
      </c>
      <c r="C438" s="19" t="s">
        <v>654</v>
      </c>
      <c r="D438" s="47">
        <v>201</v>
      </c>
      <c r="E438" s="46">
        <v>241.2</v>
      </c>
      <c r="G438" s="97">
        <f t="shared" si="10"/>
        <v>210</v>
      </c>
      <c r="H438" s="98">
        <f t="shared" si="11"/>
        <v>252</v>
      </c>
    </row>
    <row r="439" spans="1:8" ht="37.5" x14ac:dyDescent="0.3">
      <c r="A439" s="9">
        <v>349</v>
      </c>
      <c r="B439" s="22" t="s">
        <v>77</v>
      </c>
      <c r="C439" s="19" t="s">
        <v>2627</v>
      </c>
      <c r="D439" s="47">
        <v>482</v>
      </c>
      <c r="E439" s="46">
        <v>578.4</v>
      </c>
      <c r="G439" s="97">
        <f t="shared" si="10"/>
        <v>504</v>
      </c>
      <c r="H439" s="98">
        <f t="shared" si="11"/>
        <v>604.79999999999995</v>
      </c>
    </row>
    <row r="440" spans="1:8" ht="75" x14ac:dyDescent="0.3">
      <c r="A440" s="9">
        <v>350</v>
      </c>
      <c r="B440" s="22" t="s">
        <v>984</v>
      </c>
      <c r="C440" s="19" t="s">
        <v>1132</v>
      </c>
      <c r="D440" s="47">
        <v>792.5</v>
      </c>
      <c r="E440" s="46">
        <v>951</v>
      </c>
      <c r="G440" s="97">
        <v>827.5</v>
      </c>
      <c r="H440" s="98">
        <f t="shared" si="11"/>
        <v>993</v>
      </c>
    </row>
    <row r="441" spans="1:8" x14ac:dyDescent="0.3">
      <c r="A441" s="9">
        <v>351</v>
      </c>
      <c r="B441" s="22" t="s">
        <v>985</v>
      </c>
      <c r="C441" s="19" t="s">
        <v>1133</v>
      </c>
      <c r="D441" s="47">
        <v>768</v>
      </c>
      <c r="E441" s="46">
        <v>921.59999999999991</v>
      </c>
      <c r="G441" s="97">
        <f t="shared" si="10"/>
        <v>803</v>
      </c>
      <c r="H441" s="98">
        <f t="shared" si="11"/>
        <v>963.59999999999991</v>
      </c>
    </row>
    <row r="442" spans="1:8" ht="37.5" x14ac:dyDescent="0.3">
      <c r="A442" s="9">
        <v>352</v>
      </c>
      <c r="B442" s="22" t="s">
        <v>973</v>
      </c>
      <c r="C442" s="19" t="s">
        <v>1212</v>
      </c>
      <c r="D442" s="47">
        <v>1328</v>
      </c>
      <c r="E442" s="46">
        <v>1593.6</v>
      </c>
      <c r="G442" s="97">
        <f t="shared" si="10"/>
        <v>1389</v>
      </c>
      <c r="H442" s="98">
        <f t="shared" si="11"/>
        <v>1666.8</v>
      </c>
    </row>
    <row r="443" spans="1:8" ht="37.5" x14ac:dyDescent="0.3">
      <c r="A443" s="9">
        <v>353</v>
      </c>
      <c r="B443" s="22" t="s">
        <v>974</v>
      </c>
      <c r="C443" s="19" t="s">
        <v>1213</v>
      </c>
      <c r="D443" s="47">
        <v>503</v>
      </c>
      <c r="E443" s="46">
        <v>603.6</v>
      </c>
      <c r="G443" s="97">
        <f t="shared" si="10"/>
        <v>526</v>
      </c>
      <c r="H443" s="98">
        <f t="shared" si="11"/>
        <v>631.19999999999993</v>
      </c>
    </row>
    <row r="444" spans="1:8" ht="18.75" customHeight="1" x14ac:dyDescent="0.3">
      <c r="A444" s="9">
        <v>354</v>
      </c>
      <c r="B444" s="22" t="s">
        <v>975</v>
      </c>
      <c r="C444" s="19" t="s">
        <v>1315</v>
      </c>
      <c r="D444" s="66">
        <v>848</v>
      </c>
      <c r="E444" s="67">
        <v>1017.6</v>
      </c>
      <c r="G444" s="97">
        <f t="shared" si="10"/>
        <v>887</v>
      </c>
      <c r="H444" s="98">
        <f t="shared" si="11"/>
        <v>1064.3999999999999</v>
      </c>
    </row>
    <row r="445" spans="1:8" ht="37.5" x14ac:dyDescent="0.3">
      <c r="A445" s="9">
        <v>355</v>
      </c>
      <c r="B445" s="22" t="s">
        <v>2622</v>
      </c>
      <c r="C445" s="19" t="s">
        <v>2623</v>
      </c>
      <c r="D445" s="85">
        <v>935</v>
      </c>
      <c r="E445" s="86">
        <f t="shared" ref="E445:E450" si="12">D445*1.2</f>
        <v>1122</v>
      </c>
      <c r="F445" s="3" t="s">
        <v>2626</v>
      </c>
      <c r="G445" s="97">
        <v>935</v>
      </c>
      <c r="H445" s="98">
        <f t="shared" si="11"/>
        <v>1122</v>
      </c>
    </row>
    <row r="446" spans="1:8" ht="37.5" x14ac:dyDescent="0.3">
      <c r="A446" s="9">
        <v>356</v>
      </c>
      <c r="B446" s="22" t="s">
        <v>2633</v>
      </c>
      <c r="C446" s="19" t="s">
        <v>2634</v>
      </c>
      <c r="D446" s="85">
        <v>995</v>
      </c>
      <c r="E446" s="89">
        <f t="shared" si="12"/>
        <v>1194</v>
      </c>
      <c r="F446" s="3" t="s">
        <v>2626</v>
      </c>
      <c r="G446" s="97">
        <v>995</v>
      </c>
      <c r="H446" s="98">
        <f t="shared" si="11"/>
        <v>1194</v>
      </c>
    </row>
    <row r="447" spans="1:8" ht="37.5" x14ac:dyDescent="0.3">
      <c r="A447" s="9">
        <v>357</v>
      </c>
      <c r="B447" s="22" t="s">
        <v>2635</v>
      </c>
      <c r="C447" s="19" t="s">
        <v>2642</v>
      </c>
      <c r="D447" s="85">
        <v>887</v>
      </c>
      <c r="E447" s="85">
        <f t="shared" si="12"/>
        <v>1064.3999999999999</v>
      </c>
      <c r="F447" s="3" t="s">
        <v>2639</v>
      </c>
      <c r="G447" s="97">
        <v>887</v>
      </c>
      <c r="H447" s="98">
        <f t="shared" si="11"/>
        <v>1064.3999999999999</v>
      </c>
    </row>
    <row r="448" spans="1:8" ht="37.5" x14ac:dyDescent="0.3">
      <c r="A448" s="9">
        <v>358</v>
      </c>
      <c r="B448" s="22" t="s">
        <v>2636</v>
      </c>
      <c r="C448" s="19" t="s">
        <v>2643</v>
      </c>
      <c r="D448" s="85">
        <v>887</v>
      </c>
      <c r="E448" s="85">
        <f t="shared" si="12"/>
        <v>1064.3999999999999</v>
      </c>
      <c r="F448" s="3" t="s">
        <v>2639</v>
      </c>
      <c r="G448" s="97">
        <v>887</v>
      </c>
      <c r="H448" s="98">
        <f t="shared" si="11"/>
        <v>1064.3999999999999</v>
      </c>
    </row>
    <row r="449" spans="1:8" ht="37.5" x14ac:dyDescent="0.3">
      <c r="A449" s="9">
        <v>359</v>
      </c>
      <c r="B449" s="22" t="s">
        <v>2637</v>
      </c>
      <c r="C449" s="19" t="s">
        <v>2641</v>
      </c>
      <c r="D449" s="85">
        <v>902</v>
      </c>
      <c r="E449" s="85">
        <f t="shared" si="12"/>
        <v>1082.3999999999999</v>
      </c>
      <c r="F449" s="3" t="s">
        <v>2639</v>
      </c>
      <c r="G449" s="97">
        <v>902</v>
      </c>
      <c r="H449" s="98">
        <f t="shared" si="11"/>
        <v>1082.3999999999999</v>
      </c>
    </row>
    <row r="450" spans="1:8" ht="37.5" x14ac:dyDescent="0.3">
      <c r="A450" s="9">
        <v>360</v>
      </c>
      <c r="B450" s="22" t="s">
        <v>2638</v>
      </c>
      <c r="C450" s="19" t="s">
        <v>2644</v>
      </c>
      <c r="D450" s="85">
        <v>902</v>
      </c>
      <c r="E450" s="85">
        <f t="shared" si="12"/>
        <v>1082.3999999999999</v>
      </c>
      <c r="F450" s="3" t="s">
        <v>2639</v>
      </c>
      <c r="G450" s="97">
        <v>902</v>
      </c>
      <c r="H450" s="98">
        <f t="shared" si="11"/>
        <v>1082.3999999999999</v>
      </c>
    </row>
    <row r="451" spans="1:8" x14ac:dyDescent="0.3">
      <c r="A451" s="9">
        <v>361</v>
      </c>
      <c r="B451" s="22" t="s">
        <v>2659</v>
      </c>
      <c r="C451" s="19" t="s">
        <v>2660</v>
      </c>
      <c r="D451" s="85">
        <v>148.33000000000001</v>
      </c>
      <c r="E451" s="85">
        <v>177.99600000000001</v>
      </c>
      <c r="F451" s="3" t="s">
        <v>2661</v>
      </c>
      <c r="G451" s="97">
        <v>148.33000000000001</v>
      </c>
      <c r="H451" s="98">
        <f t="shared" si="11"/>
        <v>177.99600000000001</v>
      </c>
    </row>
    <row r="452" spans="1:8" ht="56.25" x14ac:dyDescent="0.3">
      <c r="A452" s="9">
        <v>362</v>
      </c>
      <c r="B452" s="22" t="s">
        <v>2664</v>
      </c>
      <c r="C452" s="19" t="s">
        <v>2666</v>
      </c>
      <c r="D452" s="47"/>
      <c r="E452" s="47"/>
      <c r="G452" s="97">
        <v>787.5</v>
      </c>
      <c r="H452" s="98">
        <v>945</v>
      </c>
    </row>
    <row r="453" spans="1:8" ht="37.5" x14ac:dyDescent="0.3">
      <c r="A453" s="9">
        <v>363</v>
      </c>
      <c r="B453" s="22" t="s">
        <v>2665</v>
      </c>
      <c r="C453" s="19" t="s">
        <v>2667</v>
      </c>
      <c r="D453" s="47"/>
      <c r="E453" s="47"/>
      <c r="G453" s="97">
        <v>125</v>
      </c>
      <c r="H453" s="98">
        <v>150</v>
      </c>
    </row>
    <row r="454" spans="1:8" ht="37.5" x14ac:dyDescent="0.3">
      <c r="A454" s="9">
        <v>364</v>
      </c>
      <c r="B454" s="22" t="s">
        <v>2672</v>
      </c>
      <c r="C454" s="19" t="s">
        <v>2673</v>
      </c>
      <c r="D454" s="47"/>
      <c r="E454" s="47"/>
      <c r="G454" s="97">
        <v>1083.33</v>
      </c>
      <c r="H454" s="98">
        <v>1300</v>
      </c>
    </row>
    <row r="455" spans="1:8" ht="56.25" x14ac:dyDescent="0.3">
      <c r="A455" s="9">
        <v>365</v>
      </c>
      <c r="B455" s="22" t="s">
        <v>2680</v>
      </c>
      <c r="C455" s="19" t="s">
        <v>2681</v>
      </c>
      <c r="D455" s="47"/>
      <c r="E455" s="47"/>
      <c r="G455" s="97">
        <v>912.5</v>
      </c>
      <c r="H455" s="98">
        <v>1095</v>
      </c>
    </row>
    <row r="456" spans="1:8" ht="56.25" x14ac:dyDescent="0.3">
      <c r="A456" s="9">
        <v>366</v>
      </c>
      <c r="B456" s="22" t="s">
        <v>2682</v>
      </c>
      <c r="C456" s="19" t="s">
        <v>2683</v>
      </c>
      <c r="D456" s="47"/>
      <c r="E456" s="47"/>
      <c r="G456" s="97">
        <v>1250</v>
      </c>
      <c r="H456" s="98">
        <v>1500</v>
      </c>
    </row>
    <row r="457" spans="1:8" ht="56.25" x14ac:dyDescent="0.3">
      <c r="A457" s="9">
        <v>367</v>
      </c>
      <c r="B457" s="22" t="s">
        <v>2686</v>
      </c>
      <c r="C457" s="19" t="s">
        <v>2685</v>
      </c>
      <c r="D457" s="47"/>
      <c r="E457" s="47"/>
      <c r="G457" s="97">
        <v>1666.67</v>
      </c>
      <c r="H457" s="98">
        <v>2000</v>
      </c>
    </row>
    <row r="458" spans="1:8" x14ac:dyDescent="0.3">
      <c r="A458" s="9">
        <v>368</v>
      </c>
      <c r="B458" s="23"/>
      <c r="C458" s="24" t="s">
        <v>79</v>
      </c>
      <c r="D458" s="47"/>
      <c r="E458" s="46"/>
      <c r="G458" s="97"/>
      <c r="H458" s="98"/>
    </row>
    <row r="459" spans="1:8" ht="37.5" x14ac:dyDescent="0.3">
      <c r="A459" s="9">
        <v>369</v>
      </c>
      <c r="B459" s="22" t="s">
        <v>2426</v>
      </c>
      <c r="C459" s="19" t="s">
        <v>1134</v>
      </c>
      <c r="D459" s="47">
        <v>421</v>
      </c>
      <c r="E459" s="46">
        <v>505.2</v>
      </c>
      <c r="G459" s="97">
        <f t="shared" si="10"/>
        <v>440</v>
      </c>
      <c r="H459" s="98">
        <f t="shared" si="11"/>
        <v>528</v>
      </c>
    </row>
    <row r="460" spans="1:8" ht="37.5" x14ac:dyDescent="0.3">
      <c r="A460" s="9">
        <v>370</v>
      </c>
      <c r="B460" s="22" t="s">
        <v>561</v>
      </c>
      <c r="C460" s="19" t="s">
        <v>1135</v>
      </c>
      <c r="D460" s="47">
        <v>452</v>
      </c>
      <c r="E460" s="46">
        <v>542.4</v>
      </c>
      <c r="G460" s="97">
        <f t="shared" si="10"/>
        <v>473</v>
      </c>
      <c r="H460" s="98">
        <f t="shared" si="11"/>
        <v>567.6</v>
      </c>
    </row>
    <row r="461" spans="1:8" ht="37.5" x14ac:dyDescent="0.3">
      <c r="A461" s="9">
        <v>371</v>
      </c>
      <c r="B461" s="22" t="s">
        <v>2427</v>
      </c>
      <c r="C461" s="19" t="s">
        <v>1136</v>
      </c>
      <c r="D461" s="47">
        <v>441</v>
      </c>
      <c r="E461" s="46">
        <v>529.19999999999993</v>
      </c>
      <c r="G461" s="97">
        <f t="shared" si="10"/>
        <v>461</v>
      </c>
      <c r="H461" s="98">
        <f t="shared" si="11"/>
        <v>553.19999999999993</v>
      </c>
    </row>
    <row r="462" spans="1:8" ht="37.5" x14ac:dyDescent="0.3">
      <c r="A462" s="9">
        <v>372</v>
      </c>
      <c r="B462" s="22" t="s">
        <v>2428</v>
      </c>
      <c r="C462" s="19" t="s">
        <v>1137</v>
      </c>
      <c r="D462" s="47">
        <v>503</v>
      </c>
      <c r="E462" s="46">
        <v>603.6</v>
      </c>
      <c r="G462" s="97">
        <f t="shared" si="10"/>
        <v>526</v>
      </c>
      <c r="H462" s="98">
        <f t="shared" si="11"/>
        <v>631.19999999999993</v>
      </c>
    </row>
    <row r="463" spans="1:8" ht="37.5" x14ac:dyDescent="0.3">
      <c r="A463" s="9">
        <v>373</v>
      </c>
      <c r="B463" s="22" t="s">
        <v>562</v>
      </c>
      <c r="C463" s="19" t="s">
        <v>1138</v>
      </c>
      <c r="D463" s="47">
        <v>530</v>
      </c>
      <c r="E463" s="46">
        <v>636</v>
      </c>
      <c r="G463" s="97">
        <f t="shared" si="10"/>
        <v>554</v>
      </c>
      <c r="H463" s="98">
        <f t="shared" si="11"/>
        <v>664.8</v>
      </c>
    </row>
    <row r="464" spans="1:8" ht="37.5" x14ac:dyDescent="0.3">
      <c r="A464" s="9">
        <v>374</v>
      </c>
      <c r="B464" s="22" t="s">
        <v>563</v>
      </c>
      <c r="C464" s="19" t="s">
        <v>1139</v>
      </c>
      <c r="D464" s="47">
        <v>510</v>
      </c>
      <c r="E464" s="46">
        <v>612</v>
      </c>
      <c r="G464" s="97">
        <f t="shared" si="10"/>
        <v>533</v>
      </c>
      <c r="H464" s="98">
        <f t="shared" si="11"/>
        <v>639.6</v>
      </c>
    </row>
    <row r="465" spans="1:8" ht="37.5" x14ac:dyDescent="0.3">
      <c r="A465" s="9">
        <v>375</v>
      </c>
      <c r="B465" s="22" t="s">
        <v>564</v>
      </c>
      <c r="C465" s="19" t="s">
        <v>1140</v>
      </c>
      <c r="D465" s="47">
        <v>431</v>
      </c>
      <c r="E465" s="46">
        <v>517.19999999999993</v>
      </c>
      <c r="G465" s="97">
        <f t="shared" si="10"/>
        <v>451</v>
      </c>
      <c r="H465" s="98">
        <f t="shared" si="11"/>
        <v>541.19999999999993</v>
      </c>
    </row>
    <row r="466" spans="1:8" ht="37.5" x14ac:dyDescent="0.3">
      <c r="A466" s="9">
        <v>376</v>
      </c>
      <c r="B466" s="22" t="s">
        <v>2429</v>
      </c>
      <c r="C466" s="19" t="s">
        <v>716</v>
      </c>
      <c r="D466" s="47">
        <v>210</v>
      </c>
      <c r="E466" s="46">
        <v>252</v>
      </c>
      <c r="G466" s="97">
        <f t="shared" si="10"/>
        <v>220</v>
      </c>
      <c r="H466" s="98">
        <f t="shared" si="11"/>
        <v>264</v>
      </c>
    </row>
    <row r="467" spans="1:8" ht="37.5" x14ac:dyDescent="0.3">
      <c r="A467" s="9">
        <v>377</v>
      </c>
      <c r="B467" s="22" t="s">
        <v>2430</v>
      </c>
      <c r="C467" s="19" t="s">
        <v>533</v>
      </c>
      <c r="D467" s="47">
        <v>706</v>
      </c>
      <c r="E467" s="46">
        <v>847.19999999999993</v>
      </c>
      <c r="G467" s="97">
        <f t="shared" si="10"/>
        <v>738</v>
      </c>
      <c r="H467" s="98">
        <f t="shared" si="11"/>
        <v>885.6</v>
      </c>
    </row>
    <row r="468" spans="1:8" x14ac:dyDescent="0.3">
      <c r="A468" s="9">
        <v>378</v>
      </c>
      <c r="B468" s="22" t="s">
        <v>565</v>
      </c>
      <c r="C468" s="19" t="s">
        <v>534</v>
      </c>
      <c r="D468" s="47">
        <v>642</v>
      </c>
      <c r="E468" s="46">
        <v>770.4</v>
      </c>
      <c r="G468" s="97">
        <f t="shared" si="10"/>
        <v>672</v>
      </c>
      <c r="H468" s="98">
        <f t="shared" si="11"/>
        <v>806.4</v>
      </c>
    </row>
    <row r="469" spans="1:8" ht="37.5" x14ac:dyDescent="0.3">
      <c r="A469" s="9">
        <v>379</v>
      </c>
      <c r="B469" s="22" t="s">
        <v>566</v>
      </c>
      <c r="C469" s="19" t="s">
        <v>535</v>
      </c>
      <c r="D469" s="47">
        <v>667</v>
      </c>
      <c r="E469" s="46">
        <v>800.4</v>
      </c>
      <c r="G469" s="97">
        <f t="shared" si="10"/>
        <v>698</v>
      </c>
      <c r="H469" s="98">
        <f t="shared" si="11"/>
        <v>837.6</v>
      </c>
    </row>
    <row r="470" spans="1:8" ht="37.5" x14ac:dyDescent="0.3">
      <c r="A470" s="9">
        <v>380</v>
      </c>
      <c r="B470" s="22" t="s">
        <v>567</v>
      </c>
      <c r="C470" s="19" t="s">
        <v>1141</v>
      </c>
      <c r="D470" s="47">
        <v>151</v>
      </c>
      <c r="E470" s="46">
        <v>181.2</v>
      </c>
      <c r="G470" s="97">
        <f t="shared" si="10"/>
        <v>158</v>
      </c>
      <c r="H470" s="98">
        <f t="shared" si="11"/>
        <v>189.6</v>
      </c>
    </row>
    <row r="471" spans="1:8" ht="37.5" x14ac:dyDescent="0.3">
      <c r="A471" s="9">
        <v>381</v>
      </c>
      <c r="B471" s="22" t="s">
        <v>568</v>
      </c>
      <c r="C471" s="19" t="s">
        <v>1142</v>
      </c>
      <c r="D471" s="47">
        <v>807</v>
      </c>
      <c r="E471" s="46">
        <v>968.4</v>
      </c>
      <c r="G471" s="97">
        <f t="shared" si="10"/>
        <v>844</v>
      </c>
      <c r="H471" s="98">
        <f t="shared" si="11"/>
        <v>1012.8</v>
      </c>
    </row>
    <row r="472" spans="1:8" ht="37.5" x14ac:dyDescent="0.3">
      <c r="A472" s="9">
        <v>382</v>
      </c>
      <c r="B472" s="22" t="s">
        <v>569</v>
      </c>
      <c r="C472" s="19" t="s">
        <v>536</v>
      </c>
      <c r="D472" s="47">
        <v>514</v>
      </c>
      <c r="E472" s="46">
        <v>616.79999999999995</v>
      </c>
      <c r="G472" s="97">
        <f t="shared" si="10"/>
        <v>538</v>
      </c>
      <c r="H472" s="98">
        <f t="shared" si="11"/>
        <v>645.6</v>
      </c>
    </row>
    <row r="473" spans="1:8" x14ac:dyDescent="0.3">
      <c r="A473" s="9">
        <v>383</v>
      </c>
      <c r="B473" s="22" t="s">
        <v>570</v>
      </c>
      <c r="C473" s="19" t="s">
        <v>1143</v>
      </c>
      <c r="D473" s="47">
        <v>804</v>
      </c>
      <c r="E473" s="46">
        <v>964.8</v>
      </c>
      <c r="G473" s="97">
        <f t="shared" si="10"/>
        <v>841</v>
      </c>
      <c r="H473" s="98">
        <f t="shared" si="11"/>
        <v>1009.1999999999999</v>
      </c>
    </row>
    <row r="474" spans="1:8" ht="37.5" x14ac:dyDescent="0.3">
      <c r="A474" s="9">
        <v>384</v>
      </c>
      <c r="B474" s="22" t="s">
        <v>2431</v>
      </c>
      <c r="C474" s="19" t="s">
        <v>1144</v>
      </c>
      <c r="D474" s="47">
        <v>1286</v>
      </c>
      <c r="E474" s="46">
        <v>1543.2</v>
      </c>
      <c r="G474" s="97">
        <f t="shared" si="10"/>
        <v>1345</v>
      </c>
      <c r="H474" s="98">
        <f t="shared" si="11"/>
        <v>1614</v>
      </c>
    </row>
    <row r="475" spans="1:8" ht="37.5" x14ac:dyDescent="0.3">
      <c r="A475" s="9">
        <v>385</v>
      </c>
      <c r="B475" s="22" t="s">
        <v>80</v>
      </c>
      <c r="C475" s="19" t="s">
        <v>1145</v>
      </c>
      <c r="D475" s="47">
        <v>598</v>
      </c>
      <c r="E475" s="46">
        <v>717.6</v>
      </c>
      <c r="G475" s="97">
        <f t="shared" si="10"/>
        <v>626</v>
      </c>
      <c r="H475" s="98">
        <f t="shared" si="11"/>
        <v>751.19999999999993</v>
      </c>
    </row>
    <row r="476" spans="1:8" ht="37.5" x14ac:dyDescent="0.3">
      <c r="A476" s="9">
        <v>386</v>
      </c>
      <c r="B476" s="22" t="s">
        <v>81</v>
      </c>
      <c r="C476" s="19" t="s">
        <v>1146</v>
      </c>
      <c r="D476" s="47">
        <v>1144</v>
      </c>
      <c r="E476" s="46">
        <v>1372.8</v>
      </c>
      <c r="G476" s="97">
        <f t="shared" si="10"/>
        <v>1197</v>
      </c>
      <c r="H476" s="98">
        <f t="shared" si="11"/>
        <v>1436.3999999999999</v>
      </c>
    </row>
    <row r="477" spans="1:8" x14ac:dyDescent="0.3">
      <c r="A477" s="9">
        <v>387</v>
      </c>
      <c r="B477" s="22" t="s">
        <v>571</v>
      </c>
      <c r="C477" s="19" t="s">
        <v>1147</v>
      </c>
      <c r="D477" s="47">
        <v>810</v>
      </c>
      <c r="E477" s="46">
        <v>972</v>
      </c>
      <c r="G477" s="97">
        <f t="shared" si="10"/>
        <v>847</v>
      </c>
      <c r="H477" s="98">
        <f t="shared" si="11"/>
        <v>1016.4</v>
      </c>
    </row>
    <row r="478" spans="1:8" ht="37.5" x14ac:dyDescent="0.3">
      <c r="A478" s="9">
        <v>388</v>
      </c>
      <c r="B478" s="22" t="s">
        <v>572</v>
      </c>
      <c r="C478" s="19" t="s">
        <v>1148</v>
      </c>
      <c r="D478" s="47">
        <v>1309</v>
      </c>
      <c r="E478" s="46">
        <v>1570.8</v>
      </c>
      <c r="G478" s="97">
        <f t="shared" si="10"/>
        <v>1369</v>
      </c>
      <c r="H478" s="98">
        <f t="shared" si="11"/>
        <v>1642.8</v>
      </c>
    </row>
    <row r="479" spans="1:8" ht="37.5" x14ac:dyDescent="0.3">
      <c r="A479" s="9">
        <v>389</v>
      </c>
      <c r="B479" s="22" t="s">
        <v>573</v>
      </c>
      <c r="C479" s="19" t="s">
        <v>1149</v>
      </c>
      <c r="D479" s="47">
        <v>1004</v>
      </c>
      <c r="E479" s="46">
        <v>1204.8</v>
      </c>
      <c r="G479" s="97">
        <f t="shared" si="10"/>
        <v>1050</v>
      </c>
      <c r="H479" s="98">
        <f t="shared" si="11"/>
        <v>1260</v>
      </c>
    </row>
    <row r="480" spans="1:8" ht="37.5" x14ac:dyDescent="0.3">
      <c r="A480" s="9">
        <v>390</v>
      </c>
      <c r="B480" s="22" t="s">
        <v>574</v>
      </c>
      <c r="C480" s="19" t="s">
        <v>1150</v>
      </c>
      <c r="D480" s="47">
        <v>1309</v>
      </c>
      <c r="E480" s="46">
        <v>1570.8</v>
      </c>
      <c r="G480" s="97">
        <f t="shared" si="10"/>
        <v>1369</v>
      </c>
      <c r="H480" s="98">
        <f t="shared" si="11"/>
        <v>1642.8</v>
      </c>
    </row>
    <row r="481" spans="1:8" ht="37.5" x14ac:dyDescent="0.3">
      <c r="A481" s="9">
        <v>391</v>
      </c>
      <c r="B481" s="22" t="s">
        <v>575</v>
      </c>
      <c r="C481" s="19" t="s">
        <v>1151</v>
      </c>
      <c r="D481" s="47">
        <v>1019</v>
      </c>
      <c r="E481" s="46">
        <v>1222.8</v>
      </c>
      <c r="G481" s="97">
        <f t="shared" si="10"/>
        <v>1066</v>
      </c>
      <c r="H481" s="98">
        <f t="shared" si="11"/>
        <v>1279.2</v>
      </c>
    </row>
    <row r="482" spans="1:8" ht="37.5" x14ac:dyDescent="0.3">
      <c r="A482" s="9">
        <v>392</v>
      </c>
      <c r="B482" s="22" t="s">
        <v>576</v>
      </c>
      <c r="C482" s="19" t="s">
        <v>1152</v>
      </c>
      <c r="D482" s="47">
        <v>1438</v>
      </c>
      <c r="E482" s="46">
        <v>1725.6</v>
      </c>
      <c r="G482" s="97">
        <f t="shared" si="10"/>
        <v>1504</v>
      </c>
      <c r="H482" s="98">
        <f t="shared" si="11"/>
        <v>1804.8</v>
      </c>
    </row>
    <row r="483" spans="1:8" ht="37.5" x14ac:dyDescent="0.3">
      <c r="A483" s="9">
        <v>393</v>
      </c>
      <c r="B483" s="22" t="s">
        <v>577</v>
      </c>
      <c r="C483" s="19" t="s">
        <v>1153</v>
      </c>
      <c r="D483" s="47">
        <v>1049</v>
      </c>
      <c r="E483" s="46">
        <v>1258.8</v>
      </c>
      <c r="G483" s="97">
        <f t="shared" si="10"/>
        <v>1097</v>
      </c>
      <c r="H483" s="98">
        <f t="shared" si="11"/>
        <v>1316.3999999999999</v>
      </c>
    </row>
    <row r="484" spans="1:8" ht="37.5" x14ac:dyDescent="0.3">
      <c r="A484" s="9">
        <v>394</v>
      </c>
      <c r="B484" s="22" t="s">
        <v>578</v>
      </c>
      <c r="C484" s="19" t="s">
        <v>1154</v>
      </c>
      <c r="D484" s="47">
        <v>1349</v>
      </c>
      <c r="E484" s="46">
        <v>1618.8</v>
      </c>
      <c r="G484" s="97">
        <f t="shared" si="10"/>
        <v>1411</v>
      </c>
      <c r="H484" s="98">
        <f t="shared" si="11"/>
        <v>1693.2</v>
      </c>
    </row>
    <row r="485" spans="1:8" ht="37.5" x14ac:dyDescent="0.3">
      <c r="A485" s="9">
        <v>395</v>
      </c>
      <c r="B485" s="22" t="s">
        <v>579</v>
      </c>
      <c r="C485" s="19" t="s">
        <v>1155</v>
      </c>
      <c r="D485" s="47">
        <v>959</v>
      </c>
      <c r="E485" s="46">
        <v>1150.8</v>
      </c>
      <c r="G485" s="97">
        <f t="shared" ref="G485:G556" si="13">ROUND(D485*1.046,0)</f>
        <v>1003</v>
      </c>
      <c r="H485" s="98">
        <f t="shared" ref="H485:H556" si="14">G485*1.2</f>
        <v>1203.5999999999999</v>
      </c>
    </row>
    <row r="486" spans="1:8" ht="37.5" x14ac:dyDescent="0.3">
      <c r="A486" s="9">
        <v>396</v>
      </c>
      <c r="B486" s="22" t="s">
        <v>580</v>
      </c>
      <c r="C486" s="19" t="s">
        <v>1156</v>
      </c>
      <c r="D486" s="47">
        <v>850</v>
      </c>
      <c r="E486" s="46">
        <v>1020</v>
      </c>
      <c r="G486" s="97">
        <f t="shared" si="13"/>
        <v>889</v>
      </c>
      <c r="H486" s="98">
        <f t="shared" si="14"/>
        <v>1066.8</v>
      </c>
    </row>
    <row r="487" spans="1:8" ht="37.5" x14ac:dyDescent="0.3">
      <c r="A487" s="9">
        <v>397</v>
      </c>
      <c r="B487" s="22" t="s">
        <v>581</v>
      </c>
      <c r="C487" s="19" t="s">
        <v>1157</v>
      </c>
      <c r="D487" s="47">
        <v>830</v>
      </c>
      <c r="E487" s="46">
        <v>996</v>
      </c>
      <c r="G487" s="97">
        <f t="shared" si="13"/>
        <v>868</v>
      </c>
      <c r="H487" s="98">
        <f t="shared" si="14"/>
        <v>1041.5999999999999</v>
      </c>
    </row>
    <row r="488" spans="1:8" ht="56.25" x14ac:dyDescent="0.3">
      <c r="A488" s="9">
        <v>398</v>
      </c>
      <c r="B488" s="22" t="s">
        <v>582</v>
      </c>
      <c r="C488" s="19" t="s">
        <v>1158</v>
      </c>
      <c r="D488" s="47">
        <v>865</v>
      </c>
      <c r="E488" s="46">
        <v>1038</v>
      </c>
      <c r="G488" s="97">
        <f t="shared" si="13"/>
        <v>905</v>
      </c>
      <c r="H488" s="98">
        <f t="shared" si="14"/>
        <v>1086</v>
      </c>
    </row>
    <row r="489" spans="1:8" ht="37.5" x14ac:dyDescent="0.3">
      <c r="A489" s="9">
        <v>399</v>
      </c>
      <c r="B489" s="22" t="s">
        <v>583</v>
      </c>
      <c r="C489" s="19" t="s">
        <v>537</v>
      </c>
      <c r="D489" s="47">
        <v>836</v>
      </c>
      <c r="E489" s="46">
        <v>1003.1999999999999</v>
      </c>
      <c r="G489" s="97">
        <f t="shared" si="13"/>
        <v>874</v>
      </c>
      <c r="H489" s="98">
        <f t="shared" si="14"/>
        <v>1048.8</v>
      </c>
    </row>
    <row r="490" spans="1:8" ht="37.5" x14ac:dyDescent="0.3">
      <c r="A490" s="9">
        <v>400</v>
      </c>
      <c r="B490" s="22" t="s">
        <v>584</v>
      </c>
      <c r="C490" s="19" t="s">
        <v>1159</v>
      </c>
      <c r="D490" s="47">
        <v>2269</v>
      </c>
      <c r="E490" s="46">
        <v>2722.7999999999997</v>
      </c>
      <c r="G490" s="97">
        <f t="shared" si="13"/>
        <v>2373</v>
      </c>
      <c r="H490" s="98">
        <f t="shared" si="14"/>
        <v>2847.6</v>
      </c>
    </row>
    <row r="491" spans="1:8" ht="37.5" x14ac:dyDescent="0.3">
      <c r="A491" s="9">
        <v>401</v>
      </c>
      <c r="B491" s="22" t="s">
        <v>585</v>
      </c>
      <c r="C491" s="19" t="s">
        <v>1160</v>
      </c>
      <c r="D491" s="47">
        <v>584</v>
      </c>
      <c r="E491" s="46">
        <v>700.8</v>
      </c>
      <c r="G491" s="97">
        <f t="shared" si="13"/>
        <v>611</v>
      </c>
      <c r="H491" s="98">
        <f t="shared" si="14"/>
        <v>733.19999999999993</v>
      </c>
    </row>
    <row r="492" spans="1:8" x14ac:dyDescent="0.3">
      <c r="A492" s="9">
        <v>402</v>
      </c>
      <c r="B492" s="22" t="s">
        <v>2432</v>
      </c>
      <c r="C492" s="19" t="s">
        <v>1161</v>
      </c>
      <c r="D492" s="47">
        <v>4396</v>
      </c>
      <c r="E492" s="46">
        <v>5275.2</v>
      </c>
      <c r="G492" s="97">
        <f t="shared" si="13"/>
        <v>4598</v>
      </c>
      <c r="H492" s="98">
        <f t="shared" si="14"/>
        <v>5517.5999999999995</v>
      </c>
    </row>
    <row r="493" spans="1:8" x14ac:dyDescent="0.3">
      <c r="A493" s="9">
        <v>403</v>
      </c>
      <c r="B493" s="22" t="s">
        <v>2433</v>
      </c>
      <c r="C493" s="36" t="s">
        <v>1162</v>
      </c>
      <c r="D493" s="47">
        <v>4326</v>
      </c>
      <c r="E493" s="46">
        <v>5191.2</v>
      </c>
      <c r="G493" s="97">
        <f t="shared" si="13"/>
        <v>4525</v>
      </c>
      <c r="H493" s="98">
        <f t="shared" si="14"/>
        <v>5430</v>
      </c>
    </row>
    <row r="494" spans="1:8" ht="56.25" x14ac:dyDescent="0.3">
      <c r="A494" s="9">
        <v>404</v>
      </c>
      <c r="B494" s="22" t="s">
        <v>586</v>
      </c>
      <c r="C494" s="19" t="s">
        <v>1163</v>
      </c>
      <c r="D494" s="47">
        <v>2063</v>
      </c>
      <c r="E494" s="46">
        <v>2475.6</v>
      </c>
      <c r="G494" s="97">
        <f t="shared" si="13"/>
        <v>2158</v>
      </c>
      <c r="H494" s="98">
        <f t="shared" si="14"/>
        <v>2589.6</v>
      </c>
    </row>
    <row r="495" spans="1:8" ht="37.5" x14ac:dyDescent="0.3">
      <c r="A495" s="9">
        <v>405</v>
      </c>
      <c r="B495" s="22" t="s">
        <v>2434</v>
      </c>
      <c r="C495" s="25" t="s">
        <v>1164</v>
      </c>
      <c r="D495" s="47">
        <v>439</v>
      </c>
      <c r="E495" s="46">
        <v>526.79999999999995</v>
      </c>
      <c r="G495" s="97">
        <f t="shared" si="13"/>
        <v>459</v>
      </c>
      <c r="H495" s="98">
        <f t="shared" si="14"/>
        <v>550.79999999999995</v>
      </c>
    </row>
    <row r="496" spans="1:8" ht="56.25" x14ac:dyDescent="0.3">
      <c r="A496" s="9">
        <v>406</v>
      </c>
      <c r="B496" s="22" t="s">
        <v>587</v>
      </c>
      <c r="C496" s="25" t="s">
        <v>1165</v>
      </c>
      <c r="D496" s="47">
        <v>332</v>
      </c>
      <c r="E496" s="46">
        <v>398.4</v>
      </c>
      <c r="G496" s="97">
        <f t="shared" si="13"/>
        <v>347</v>
      </c>
      <c r="H496" s="98">
        <f t="shared" si="14"/>
        <v>416.4</v>
      </c>
    </row>
    <row r="497" spans="1:8" x14ac:dyDescent="0.3">
      <c r="A497" s="9">
        <v>407</v>
      </c>
      <c r="B497" s="22" t="s">
        <v>2435</v>
      </c>
      <c r="C497" s="25" t="s">
        <v>1166</v>
      </c>
      <c r="D497" s="47">
        <v>332</v>
      </c>
      <c r="E497" s="46">
        <v>398.4</v>
      </c>
      <c r="G497" s="97">
        <f t="shared" si="13"/>
        <v>347</v>
      </c>
      <c r="H497" s="98">
        <f t="shared" si="14"/>
        <v>416.4</v>
      </c>
    </row>
    <row r="498" spans="1:8" x14ac:dyDescent="0.3">
      <c r="A498" s="9">
        <v>408</v>
      </c>
      <c r="B498" s="22" t="s">
        <v>588</v>
      </c>
      <c r="C498" s="25" t="s">
        <v>1167</v>
      </c>
      <c r="D498" s="47">
        <v>336</v>
      </c>
      <c r="E498" s="46">
        <v>403.2</v>
      </c>
      <c r="G498" s="97">
        <f t="shared" si="13"/>
        <v>351</v>
      </c>
      <c r="H498" s="98">
        <f t="shared" si="14"/>
        <v>421.2</v>
      </c>
    </row>
    <row r="499" spans="1:8" x14ac:dyDescent="0.3">
      <c r="A499" s="9">
        <v>409</v>
      </c>
      <c r="B499" s="22" t="s">
        <v>2436</v>
      </c>
      <c r="C499" s="25" t="s">
        <v>1168</v>
      </c>
      <c r="D499" s="47">
        <v>592</v>
      </c>
      <c r="E499" s="46">
        <v>710.4</v>
      </c>
      <c r="G499" s="97">
        <f t="shared" si="13"/>
        <v>619</v>
      </c>
      <c r="H499" s="98">
        <f t="shared" si="14"/>
        <v>742.8</v>
      </c>
    </row>
    <row r="500" spans="1:8" ht="37.5" x14ac:dyDescent="0.3">
      <c r="A500" s="9">
        <v>410</v>
      </c>
      <c r="B500" s="22" t="s">
        <v>2437</v>
      </c>
      <c r="C500" s="25" t="s">
        <v>1169</v>
      </c>
      <c r="D500" s="47">
        <v>606</v>
      </c>
      <c r="E500" s="46">
        <v>727.19999999999993</v>
      </c>
      <c r="G500" s="97">
        <f t="shared" si="13"/>
        <v>634</v>
      </c>
      <c r="H500" s="98">
        <f t="shared" si="14"/>
        <v>760.8</v>
      </c>
    </row>
    <row r="501" spans="1:8" ht="37.5" x14ac:dyDescent="0.3">
      <c r="A501" s="9">
        <v>411</v>
      </c>
      <c r="B501" s="22" t="s">
        <v>2438</v>
      </c>
      <c r="C501" s="25" t="s">
        <v>1170</v>
      </c>
      <c r="D501" s="47">
        <v>565</v>
      </c>
      <c r="E501" s="46">
        <v>678</v>
      </c>
      <c r="G501" s="97">
        <f t="shared" si="13"/>
        <v>591</v>
      </c>
      <c r="H501" s="98">
        <f t="shared" si="14"/>
        <v>709.19999999999993</v>
      </c>
    </row>
    <row r="502" spans="1:8" ht="37.5" x14ac:dyDescent="0.3">
      <c r="A502" s="9">
        <v>412</v>
      </c>
      <c r="B502" s="22" t="s">
        <v>2439</v>
      </c>
      <c r="C502" s="25" t="s">
        <v>1171</v>
      </c>
      <c r="D502" s="47">
        <v>694</v>
      </c>
      <c r="E502" s="46">
        <v>832.8</v>
      </c>
      <c r="G502" s="97">
        <f t="shared" si="13"/>
        <v>726</v>
      </c>
      <c r="H502" s="98">
        <f t="shared" si="14"/>
        <v>871.19999999999993</v>
      </c>
    </row>
    <row r="503" spans="1:8" ht="75" x14ac:dyDescent="0.3">
      <c r="A503" s="9">
        <v>413</v>
      </c>
      <c r="B503" s="22" t="s">
        <v>2440</v>
      </c>
      <c r="C503" s="25" t="s">
        <v>855</v>
      </c>
      <c r="D503" s="47">
        <v>1071</v>
      </c>
      <c r="E503" s="46">
        <v>1285.2</v>
      </c>
      <c r="G503" s="97">
        <f t="shared" si="13"/>
        <v>1120</v>
      </c>
      <c r="H503" s="98">
        <f t="shared" si="14"/>
        <v>1344</v>
      </c>
    </row>
    <row r="504" spans="1:8" ht="37.5" x14ac:dyDescent="0.3">
      <c r="A504" s="9">
        <v>414</v>
      </c>
      <c r="B504" s="22" t="s">
        <v>2441</v>
      </c>
      <c r="C504" s="25" t="s">
        <v>1214</v>
      </c>
      <c r="D504" s="47">
        <v>654</v>
      </c>
      <c r="E504" s="46">
        <v>784.8</v>
      </c>
      <c r="G504" s="97">
        <f t="shared" si="13"/>
        <v>684</v>
      </c>
      <c r="H504" s="98">
        <f t="shared" si="14"/>
        <v>820.8</v>
      </c>
    </row>
    <row r="505" spans="1:8" ht="37.5" x14ac:dyDescent="0.3">
      <c r="A505" s="9">
        <v>415</v>
      </c>
      <c r="B505" s="22" t="s">
        <v>2442</v>
      </c>
      <c r="C505" s="25" t="s">
        <v>1313</v>
      </c>
      <c r="D505" s="47">
        <v>451</v>
      </c>
      <c r="E505" s="46">
        <v>541.20000000000005</v>
      </c>
      <c r="G505" s="97">
        <f t="shared" si="13"/>
        <v>472</v>
      </c>
      <c r="H505" s="98">
        <f t="shared" si="14"/>
        <v>566.4</v>
      </c>
    </row>
    <row r="506" spans="1:8" ht="37.5" x14ac:dyDescent="0.3">
      <c r="A506" s="9">
        <v>416</v>
      </c>
      <c r="B506" s="22" t="s">
        <v>2443</v>
      </c>
      <c r="C506" s="25" t="s">
        <v>1314</v>
      </c>
      <c r="D506" s="47">
        <v>496</v>
      </c>
      <c r="E506" s="46">
        <v>595.20000000000005</v>
      </c>
      <c r="G506" s="97">
        <f t="shared" si="13"/>
        <v>519</v>
      </c>
      <c r="H506" s="98">
        <f t="shared" si="14"/>
        <v>622.79999999999995</v>
      </c>
    </row>
    <row r="507" spans="1:8" ht="75" x14ac:dyDescent="0.3">
      <c r="A507" s="9">
        <v>417</v>
      </c>
      <c r="B507" s="22" t="s">
        <v>2444</v>
      </c>
      <c r="C507" s="19" t="s">
        <v>1316</v>
      </c>
      <c r="D507" s="66">
        <v>973</v>
      </c>
      <c r="E507" s="67">
        <v>1167.5999999999999</v>
      </c>
      <c r="G507" s="97">
        <f t="shared" si="13"/>
        <v>1018</v>
      </c>
      <c r="H507" s="98">
        <f t="shared" si="14"/>
        <v>1221.5999999999999</v>
      </c>
    </row>
    <row r="508" spans="1:8" ht="75" x14ac:dyDescent="0.3">
      <c r="A508" s="9">
        <v>418</v>
      </c>
      <c r="B508" s="22" t="s">
        <v>2445</v>
      </c>
      <c r="C508" s="19" t="s">
        <v>1317</v>
      </c>
      <c r="D508" s="66">
        <v>1324</v>
      </c>
      <c r="E508" s="67">
        <v>1588.8</v>
      </c>
      <c r="G508" s="97">
        <f t="shared" si="13"/>
        <v>1385</v>
      </c>
      <c r="H508" s="98">
        <f t="shared" si="14"/>
        <v>1662</v>
      </c>
    </row>
    <row r="509" spans="1:8" ht="75" x14ac:dyDescent="0.3">
      <c r="A509" s="9">
        <v>419</v>
      </c>
      <c r="B509" s="22" t="s">
        <v>2446</v>
      </c>
      <c r="C509" s="19" t="s">
        <v>1318</v>
      </c>
      <c r="D509" s="66">
        <v>973</v>
      </c>
      <c r="E509" s="67">
        <v>1167.5999999999999</v>
      </c>
      <c r="G509" s="97">
        <f t="shared" si="13"/>
        <v>1018</v>
      </c>
      <c r="H509" s="98">
        <f t="shared" si="14"/>
        <v>1221.5999999999999</v>
      </c>
    </row>
    <row r="510" spans="1:8" ht="112.5" x14ac:dyDescent="0.3">
      <c r="A510" s="9">
        <v>420</v>
      </c>
      <c r="B510" s="22" t="s">
        <v>2447</v>
      </c>
      <c r="C510" s="19" t="s">
        <v>1319</v>
      </c>
      <c r="D510" s="66">
        <v>973</v>
      </c>
      <c r="E510" s="67">
        <v>1167.5999999999999</v>
      </c>
      <c r="G510" s="97">
        <f t="shared" si="13"/>
        <v>1018</v>
      </c>
      <c r="H510" s="98">
        <f t="shared" si="14"/>
        <v>1221.5999999999999</v>
      </c>
    </row>
    <row r="511" spans="1:8" ht="75" x14ac:dyDescent="0.3">
      <c r="A511" s="9">
        <v>421</v>
      </c>
      <c r="B511" s="22" t="s">
        <v>2448</v>
      </c>
      <c r="C511" s="19" t="s">
        <v>1320</v>
      </c>
      <c r="D511" s="66">
        <v>1033</v>
      </c>
      <c r="E511" s="68">
        <v>1239.5999999999999</v>
      </c>
      <c r="G511" s="97">
        <f t="shared" si="13"/>
        <v>1081</v>
      </c>
      <c r="H511" s="98">
        <f t="shared" si="14"/>
        <v>1297.2</v>
      </c>
    </row>
    <row r="512" spans="1:8" ht="56.25" x14ac:dyDescent="0.3">
      <c r="A512" s="9">
        <v>422</v>
      </c>
      <c r="B512" s="22" t="s">
        <v>2449</v>
      </c>
      <c r="C512" s="19" t="s">
        <v>1321</v>
      </c>
      <c r="D512" s="66">
        <v>969</v>
      </c>
      <c r="E512" s="68">
        <v>1162.8</v>
      </c>
      <c r="G512" s="97">
        <f t="shared" si="13"/>
        <v>1014</v>
      </c>
      <c r="H512" s="98">
        <f t="shared" si="14"/>
        <v>1216.8</v>
      </c>
    </row>
    <row r="513" spans="1:8" ht="75" x14ac:dyDescent="0.3">
      <c r="A513" s="9">
        <v>423</v>
      </c>
      <c r="B513" s="22" t="s">
        <v>2450</v>
      </c>
      <c r="C513" s="19" t="s">
        <v>1322</v>
      </c>
      <c r="D513" s="66">
        <v>1033</v>
      </c>
      <c r="E513" s="68">
        <v>1239.5999999999999</v>
      </c>
      <c r="G513" s="97">
        <f t="shared" si="13"/>
        <v>1081</v>
      </c>
      <c r="H513" s="98">
        <f t="shared" si="14"/>
        <v>1297.2</v>
      </c>
    </row>
    <row r="514" spans="1:8" ht="37.5" x14ac:dyDescent="0.3">
      <c r="A514" s="9">
        <v>424</v>
      </c>
      <c r="B514" s="22" t="s">
        <v>2451</v>
      </c>
      <c r="C514" s="19" t="s">
        <v>2377</v>
      </c>
      <c r="D514" s="66">
        <v>1672</v>
      </c>
      <c r="E514" s="68">
        <f>D514*1.2</f>
        <v>2006.3999999999999</v>
      </c>
      <c r="G514" s="97">
        <f t="shared" si="13"/>
        <v>1749</v>
      </c>
      <c r="H514" s="98">
        <f t="shared" si="14"/>
        <v>2098.7999999999997</v>
      </c>
    </row>
    <row r="515" spans="1:8" ht="37.5" x14ac:dyDescent="0.3">
      <c r="A515" s="9">
        <v>425</v>
      </c>
      <c r="B515" s="22" t="s">
        <v>2619</v>
      </c>
      <c r="C515" s="19" t="s">
        <v>2621</v>
      </c>
      <c r="D515" s="87">
        <v>559</v>
      </c>
      <c r="E515" s="88">
        <f>D515*1.2</f>
        <v>670.8</v>
      </c>
      <c r="F515" s="3" t="s">
        <v>2626</v>
      </c>
      <c r="G515" s="97">
        <v>559</v>
      </c>
      <c r="H515" s="98">
        <f t="shared" si="14"/>
        <v>670.8</v>
      </c>
    </row>
    <row r="516" spans="1:8" ht="37.5" x14ac:dyDescent="0.3">
      <c r="A516" s="9">
        <v>426</v>
      </c>
      <c r="B516" s="22" t="s">
        <v>2620</v>
      </c>
      <c r="C516" s="19" t="s">
        <v>2632</v>
      </c>
      <c r="D516" s="87">
        <v>559</v>
      </c>
      <c r="E516" s="88">
        <f>D516*1.2</f>
        <v>670.8</v>
      </c>
      <c r="F516" s="3" t="s">
        <v>2626</v>
      </c>
      <c r="G516" s="97">
        <v>559</v>
      </c>
      <c r="H516" s="98">
        <f t="shared" si="14"/>
        <v>670.8</v>
      </c>
    </row>
    <row r="517" spans="1:8" ht="37.5" x14ac:dyDescent="0.3">
      <c r="A517" s="9">
        <v>427</v>
      </c>
      <c r="B517" s="22" t="s">
        <v>2668</v>
      </c>
      <c r="C517" s="19" t="s">
        <v>2670</v>
      </c>
      <c r="D517" s="66"/>
      <c r="E517" s="68"/>
      <c r="G517" s="97">
        <v>1005.67</v>
      </c>
      <c r="H517" s="98">
        <v>1206.8</v>
      </c>
    </row>
    <row r="518" spans="1:8" x14ac:dyDescent="0.3">
      <c r="A518" s="9">
        <v>428</v>
      </c>
      <c r="B518" s="22" t="s">
        <v>2669</v>
      </c>
      <c r="C518" s="19" t="s">
        <v>2671</v>
      </c>
      <c r="D518" s="66"/>
      <c r="E518" s="68"/>
      <c r="G518" s="97">
        <v>119.33</v>
      </c>
      <c r="H518" s="98">
        <v>143.19999999999999</v>
      </c>
    </row>
    <row r="519" spans="1:8" ht="37.5" x14ac:dyDescent="0.3">
      <c r="A519" s="9">
        <v>429</v>
      </c>
      <c r="B519" s="22" t="s">
        <v>2674</v>
      </c>
      <c r="C519" s="19" t="s">
        <v>2677</v>
      </c>
      <c r="D519" s="66"/>
      <c r="E519" s="68"/>
      <c r="G519" s="97">
        <v>678.33</v>
      </c>
      <c r="H519" s="98">
        <v>814</v>
      </c>
    </row>
    <row r="520" spans="1:8" ht="37.5" x14ac:dyDescent="0.3">
      <c r="A520" s="9">
        <v>430</v>
      </c>
      <c r="B520" s="22" t="s">
        <v>2675</v>
      </c>
      <c r="C520" s="19" t="s">
        <v>2678</v>
      </c>
      <c r="D520" s="66"/>
      <c r="E520" s="68"/>
      <c r="G520" s="97">
        <v>678.33</v>
      </c>
      <c r="H520" s="98">
        <v>814</v>
      </c>
    </row>
    <row r="521" spans="1:8" ht="37.5" x14ac:dyDescent="0.3">
      <c r="A521" s="9">
        <v>431</v>
      </c>
      <c r="B521" s="22" t="s">
        <v>2676</v>
      </c>
      <c r="C521" s="19" t="s">
        <v>2679</v>
      </c>
      <c r="D521" s="66"/>
      <c r="E521" s="68"/>
      <c r="G521" s="97">
        <v>1125</v>
      </c>
      <c r="H521" s="98">
        <v>1350</v>
      </c>
    </row>
    <row r="522" spans="1:8" ht="56.25" x14ac:dyDescent="0.3">
      <c r="A522" s="9">
        <v>432</v>
      </c>
      <c r="B522" s="93" t="s">
        <v>2765</v>
      </c>
      <c r="C522" s="101" t="s">
        <v>2766</v>
      </c>
      <c r="D522" s="102">
        <v>845</v>
      </c>
      <c r="E522" s="103">
        <v>1014</v>
      </c>
      <c r="G522" s="97">
        <v>845</v>
      </c>
      <c r="H522" s="98">
        <v>1014</v>
      </c>
    </row>
    <row r="523" spans="1:8" ht="56.25" x14ac:dyDescent="0.3">
      <c r="A523" s="9">
        <v>433</v>
      </c>
      <c r="B523" s="104" t="s">
        <v>2767</v>
      </c>
      <c r="C523" s="19" t="s">
        <v>2768</v>
      </c>
      <c r="D523" s="102">
        <v>845</v>
      </c>
      <c r="E523" s="103">
        <v>1014</v>
      </c>
      <c r="G523" s="97">
        <v>845</v>
      </c>
      <c r="H523" s="98">
        <v>1014</v>
      </c>
    </row>
    <row r="524" spans="1:8" ht="56.25" x14ac:dyDescent="0.3">
      <c r="A524" s="9">
        <v>434</v>
      </c>
      <c r="B524" s="104" t="s">
        <v>2769</v>
      </c>
      <c r="C524" s="19" t="s">
        <v>2770</v>
      </c>
      <c r="D524" s="102">
        <v>1291.67</v>
      </c>
      <c r="E524" s="103">
        <v>1550.0040000000001</v>
      </c>
      <c r="G524" s="97">
        <v>1291.67</v>
      </c>
      <c r="H524" s="98">
        <v>1550.0040000000001</v>
      </c>
    </row>
    <row r="525" spans="1:8" ht="20.25" customHeight="1" x14ac:dyDescent="0.3">
      <c r="A525" s="9">
        <v>435</v>
      </c>
      <c r="B525" s="23"/>
      <c r="C525" s="24" t="s">
        <v>82</v>
      </c>
      <c r="D525" s="47"/>
      <c r="E525" s="46"/>
      <c r="G525" s="97"/>
      <c r="H525" s="98"/>
    </row>
    <row r="526" spans="1:8" ht="37.5" x14ac:dyDescent="0.3">
      <c r="A526" s="9">
        <v>436</v>
      </c>
      <c r="B526" s="22" t="s">
        <v>589</v>
      </c>
      <c r="C526" s="19" t="s">
        <v>1172</v>
      </c>
      <c r="D526" s="47">
        <v>791</v>
      </c>
      <c r="E526" s="46">
        <v>949.19999999999993</v>
      </c>
      <c r="G526" s="97">
        <f t="shared" si="13"/>
        <v>827</v>
      </c>
      <c r="H526" s="98">
        <f t="shared" si="14"/>
        <v>992.4</v>
      </c>
    </row>
    <row r="527" spans="1:8" ht="37.5" x14ac:dyDescent="0.3">
      <c r="A527" s="9">
        <v>437</v>
      </c>
      <c r="B527" s="22" t="s">
        <v>590</v>
      </c>
      <c r="C527" s="19" t="s">
        <v>1173</v>
      </c>
      <c r="D527" s="47">
        <v>876</v>
      </c>
      <c r="E527" s="46">
        <v>1051.2</v>
      </c>
      <c r="G527" s="97">
        <f t="shared" si="13"/>
        <v>916</v>
      </c>
      <c r="H527" s="98">
        <f t="shared" si="14"/>
        <v>1099.2</v>
      </c>
    </row>
    <row r="528" spans="1:8" ht="37.5" x14ac:dyDescent="0.3">
      <c r="A528" s="9">
        <v>438</v>
      </c>
      <c r="B528" s="22" t="s">
        <v>591</v>
      </c>
      <c r="C528" s="19" t="s">
        <v>1174</v>
      </c>
      <c r="D528" s="47">
        <v>612</v>
      </c>
      <c r="E528" s="46">
        <v>734.4</v>
      </c>
      <c r="G528" s="97">
        <f t="shared" si="13"/>
        <v>640</v>
      </c>
      <c r="H528" s="98">
        <f t="shared" si="14"/>
        <v>768</v>
      </c>
    </row>
    <row r="529" spans="1:8" ht="37.5" x14ac:dyDescent="0.3">
      <c r="A529" s="9">
        <v>439</v>
      </c>
      <c r="B529" s="22" t="s">
        <v>592</v>
      </c>
      <c r="C529" s="19" t="s">
        <v>1175</v>
      </c>
      <c r="D529" s="47">
        <v>127</v>
      </c>
      <c r="E529" s="46">
        <v>152.4</v>
      </c>
      <c r="G529" s="97">
        <f t="shared" si="13"/>
        <v>133</v>
      </c>
      <c r="H529" s="98">
        <f t="shared" si="14"/>
        <v>159.6</v>
      </c>
    </row>
    <row r="530" spans="1:8" ht="37.5" x14ac:dyDescent="0.3">
      <c r="A530" s="9">
        <v>440</v>
      </c>
      <c r="B530" s="22" t="s">
        <v>593</v>
      </c>
      <c r="C530" s="19" t="s">
        <v>1176</v>
      </c>
      <c r="D530" s="47">
        <v>432</v>
      </c>
      <c r="E530" s="46">
        <v>518.4</v>
      </c>
      <c r="G530" s="97">
        <f t="shared" si="13"/>
        <v>452</v>
      </c>
      <c r="H530" s="98">
        <f t="shared" si="14"/>
        <v>542.4</v>
      </c>
    </row>
    <row r="531" spans="1:8" ht="37.5" x14ac:dyDescent="0.3">
      <c r="A531" s="9">
        <v>441</v>
      </c>
      <c r="B531" s="22" t="s">
        <v>594</v>
      </c>
      <c r="C531" s="19" t="s">
        <v>1177</v>
      </c>
      <c r="D531" s="47">
        <v>317</v>
      </c>
      <c r="E531" s="46">
        <v>380.4</v>
      </c>
      <c r="G531" s="97">
        <f t="shared" si="13"/>
        <v>332</v>
      </c>
      <c r="H531" s="98">
        <f t="shared" si="14"/>
        <v>398.4</v>
      </c>
    </row>
    <row r="532" spans="1:8" ht="37.5" x14ac:dyDescent="0.3">
      <c r="A532" s="9">
        <v>442</v>
      </c>
      <c r="B532" s="22" t="s">
        <v>595</v>
      </c>
      <c r="C532" s="19" t="s">
        <v>1178</v>
      </c>
      <c r="D532" s="47">
        <v>582</v>
      </c>
      <c r="E532" s="46">
        <v>698.4</v>
      </c>
      <c r="G532" s="97">
        <f t="shared" si="13"/>
        <v>609</v>
      </c>
      <c r="H532" s="98">
        <f t="shared" si="14"/>
        <v>730.8</v>
      </c>
    </row>
    <row r="533" spans="1:8" ht="37.5" x14ac:dyDescent="0.3">
      <c r="A533" s="9">
        <v>443</v>
      </c>
      <c r="B533" s="22" t="s">
        <v>596</v>
      </c>
      <c r="C533" s="19" t="s">
        <v>655</v>
      </c>
      <c r="D533" s="47">
        <v>368</v>
      </c>
      <c r="E533" s="46">
        <v>441.59999999999997</v>
      </c>
      <c r="G533" s="97">
        <f t="shared" si="13"/>
        <v>385</v>
      </c>
      <c r="H533" s="98">
        <f t="shared" si="14"/>
        <v>462</v>
      </c>
    </row>
    <row r="534" spans="1:8" ht="37.5" x14ac:dyDescent="0.3">
      <c r="A534" s="9">
        <v>444</v>
      </c>
      <c r="B534" s="22" t="s">
        <v>597</v>
      </c>
      <c r="C534" s="19" t="s">
        <v>1179</v>
      </c>
      <c r="D534" s="47">
        <v>796</v>
      </c>
      <c r="E534" s="46">
        <v>955.19999999999993</v>
      </c>
      <c r="G534" s="97">
        <f t="shared" si="13"/>
        <v>833</v>
      </c>
      <c r="H534" s="98">
        <f t="shared" si="14"/>
        <v>999.59999999999991</v>
      </c>
    </row>
    <row r="535" spans="1:8" ht="37.5" x14ac:dyDescent="0.3">
      <c r="A535" s="9">
        <v>445</v>
      </c>
      <c r="B535" s="22" t="s">
        <v>598</v>
      </c>
      <c r="C535" s="19" t="s">
        <v>1180</v>
      </c>
      <c r="D535" s="47">
        <v>119</v>
      </c>
      <c r="E535" s="46">
        <v>142.79999999999998</v>
      </c>
      <c r="G535" s="97">
        <f t="shared" si="13"/>
        <v>124</v>
      </c>
      <c r="H535" s="98">
        <f t="shared" si="14"/>
        <v>148.79999999999998</v>
      </c>
    </row>
    <row r="536" spans="1:8" ht="37.5" x14ac:dyDescent="0.3">
      <c r="A536" s="9">
        <v>446</v>
      </c>
      <c r="B536" s="22" t="s">
        <v>599</v>
      </c>
      <c r="C536" s="19" t="s">
        <v>1181</v>
      </c>
      <c r="D536" s="47">
        <v>96</v>
      </c>
      <c r="E536" s="46">
        <v>115.19999999999999</v>
      </c>
      <c r="G536" s="97">
        <f t="shared" si="13"/>
        <v>100</v>
      </c>
      <c r="H536" s="98">
        <f t="shared" si="14"/>
        <v>120</v>
      </c>
    </row>
    <row r="537" spans="1:8" ht="37.5" x14ac:dyDescent="0.3">
      <c r="A537" s="9">
        <v>447</v>
      </c>
      <c r="B537" s="22" t="s">
        <v>600</v>
      </c>
      <c r="C537" s="19" t="s">
        <v>1182</v>
      </c>
      <c r="D537" s="47">
        <v>254</v>
      </c>
      <c r="E537" s="46">
        <v>304.8</v>
      </c>
      <c r="G537" s="97">
        <f t="shared" si="13"/>
        <v>266</v>
      </c>
      <c r="H537" s="98">
        <f t="shared" si="14"/>
        <v>319.2</v>
      </c>
    </row>
    <row r="538" spans="1:8" ht="37.5" x14ac:dyDescent="0.3">
      <c r="A538" s="9">
        <v>448</v>
      </c>
      <c r="B538" s="22" t="s">
        <v>601</v>
      </c>
      <c r="C538" s="19" t="s">
        <v>1183</v>
      </c>
      <c r="D538" s="47">
        <v>103</v>
      </c>
      <c r="E538" s="46">
        <v>123.6</v>
      </c>
      <c r="G538" s="97">
        <f t="shared" si="13"/>
        <v>108</v>
      </c>
      <c r="H538" s="98">
        <f t="shared" si="14"/>
        <v>129.6</v>
      </c>
    </row>
    <row r="539" spans="1:8" ht="37.5" x14ac:dyDescent="0.3">
      <c r="A539" s="9">
        <v>449</v>
      </c>
      <c r="B539" s="22" t="s">
        <v>602</v>
      </c>
      <c r="C539" s="19" t="s">
        <v>1184</v>
      </c>
      <c r="D539" s="47">
        <v>342</v>
      </c>
      <c r="E539" s="46">
        <v>410.4</v>
      </c>
      <c r="G539" s="97">
        <f t="shared" si="13"/>
        <v>358</v>
      </c>
      <c r="H539" s="98">
        <f t="shared" si="14"/>
        <v>429.59999999999997</v>
      </c>
    </row>
    <row r="540" spans="1:8" x14ac:dyDescent="0.3">
      <c r="A540" s="9">
        <v>450</v>
      </c>
      <c r="B540" s="22" t="s">
        <v>603</v>
      </c>
      <c r="C540" s="19" t="s">
        <v>1185</v>
      </c>
      <c r="D540" s="47">
        <v>397</v>
      </c>
      <c r="E540" s="46">
        <v>476.4</v>
      </c>
      <c r="G540" s="97">
        <f t="shared" si="13"/>
        <v>415</v>
      </c>
      <c r="H540" s="98">
        <f t="shared" si="14"/>
        <v>498</v>
      </c>
    </row>
    <row r="541" spans="1:8" ht="37.5" x14ac:dyDescent="0.3">
      <c r="A541" s="9">
        <v>451</v>
      </c>
      <c r="B541" s="22" t="s">
        <v>604</v>
      </c>
      <c r="C541" s="19" t="s">
        <v>1186</v>
      </c>
      <c r="D541" s="47">
        <v>339</v>
      </c>
      <c r="E541" s="46">
        <v>406.8</v>
      </c>
      <c r="G541" s="97">
        <f t="shared" si="13"/>
        <v>355</v>
      </c>
      <c r="H541" s="98">
        <f t="shared" si="14"/>
        <v>426</v>
      </c>
    </row>
    <row r="542" spans="1:8" ht="37.5" x14ac:dyDescent="0.3">
      <c r="A542" s="9">
        <v>452</v>
      </c>
      <c r="B542" s="22" t="s">
        <v>605</v>
      </c>
      <c r="C542" s="19" t="s">
        <v>1187</v>
      </c>
      <c r="D542" s="47">
        <v>385</v>
      </c>
      <c r="E542" s="46">
        <v>462</v>
      </c>
      <c r="G542" s="97">
        <f t="shared" si="13"/>
        <v>403</v>
      </c>
      <c r="H542" s="98">
        <f t="shared" si="14"/>
        <v>483.59999999999997</v>
      </c>
    </row>
    <row r="543" spans="1:8" ht="37.5" x14ac:dyDescent="0.3">
      <c r="A543" s="9">
        <v>453</v>
      </c>
      <c r="B543" s="22" t="s">
        <v>606</v>
      </c>
      <c r="C543" s="19" t="s">
        <v>1188</v>
      </c>
      <c r="D543" s="47">
        <v>430</v>
      </c>
      <c r="E543" s="46">
        <v>516</v>
      </c>
      <c r="G543" s="97">
        <f t="shared" si="13"/>
        <v>450</v>
      </c>
      <c r="H543" s="98">
        <f t="shared" si="14"/>
        <v>540</v>
      </c>
    </row>
    <row r="544" spans="1:8" ht="37.5" x14ac:dyDescent="0.3">
      <c r="A544" s="9">
        <v>454</v>
      </c>
      <c r="B544" s="22" t="s">
        <v>607</v>
      </c>
      <c r="C544" s="19" t="s">
        <v>1189</v>
      </c>
      <c r="D544" s="47">
        <v>694</v>
      </c>
      <c r="E544" s="46">
        <v>832.8</v>
      </c>
      <c r="G544" s="97">
        <f t="shared" si="13"/>
        <v>726</v>
      </c>
      <c r="H544" s="98">
        <f t="shared" si="14"/>
        <v>871.19999999999993</v>
      </c>
    </row>
    <row r="545" spans="1:8" x14ac:dyDescent="0.3">
      <c r="A545" s="9">
        <v>455</v>
      </c>
      <c r="B545" s="22" t="s">
        <v>608</v>
      </c>
      <c r="C545" s="19" t="s">
        <v>1190</v>
      </c>
      <c r="D545" s="47">
        <v>133</v>
      </c>
      <c r="E545" s="46">
        <v>159.6</v>
      </c>
      <c r="G545" s="97">
        <f t="shared" si="13"/>
        <v>139</v>
      </c>
      <c r="H545" s="98">
        <f t="shared" si="14"/>
        <v>166.79999999999998</v>
      </c>
    </row>
    <row r="546" spans="1:8" ht="56.25" x14ac:dyDescent="0.3">
      <c r="A546" s="9">
        <v>456</v>
      </c>
      <c r="B546" s="22" t="s">
        <v>609</v>
      </c>
      <c r="C546" s="19" t="s">
        <v>1191</v>
      </c>
      <c r="D546" s="47">
        <v>108</v>
      </c>
      <c r="E546" s="46">
        <v>129.6</v>
      </c>
      <c r="G546" s="97">
        <f t="shared" si="13"/>
        <v>113</v>
      </c>
      <c r="H546" s="98">
        <f t="shared" si="14"/>
        <v>135.6</v>
      </c>
    </row>
    <row r="547" spans="1:8" ht="56.25" x14ac:dyDescent="0.3">
      <c r="A547" s="9">
        <v>457</v>
      </c>
      <c r="B547" s="22" t="s">
        <v>610</v>
      </c>
      <c r="C547" s="19" t="s">
        <v>1192</v>
      </c>
      <c r="D547" s="47">
        <v>87</v>
      </c>
      <c r="E547" s="46">
        <v>104.39999999999999</v>
      </c>
      <c r="G547" s="97">
        <f t="shared" si="13"/>
        <v>91</v>
      </c>
      <c r="H547" s="98">
        <f t="shared" si="14"/>
        <v>109.2</v>
      </c>
    </row>
    <row r="548" spans="1:8" ht="37.5" x14ac:dyDescent="0.3">
      <c r="A548" s="9">
        <v>458</v>
      </c>
      <c r="B548" s="22" t="s">
        <v>768</v>
      </c>
      <c r="C548" s="20" t="s">
        <v>1193</v>
      </c>
      <c r="D548" s="47">
        <v>142</v>
      </c>
      <c r="E548" s="46">
        <v>170.4</v>
      </c>
      <c r="G548" s="97">
        <f t="shared" si="13"/>
        <v>149</v>
      </c>
      <c r="H548" s="98">
        <f t="shared" si="14"/>
        <v>178.79999999999998</v>
      </c>
    </row>
    <row r="549" spans="1:8" ht="56.25" x14ac:dyDescent="0.3">
      <c r="A549" s="9">
        <v>459</v>
      </c>
      <c r="B549" s="22" t="s">
        <v>769</v>
      </c>
      <c r="C549" s="20" t="s">
        <v>1194</v>
      </c>
      <c r="D549" s="47">
        <v>99</v>
      </c>
      <c r="E549" s="46">
        <v>118.8</v>
      </c>
      <c r="G549" s="97">
        <f t="shared" si="13"/>
        <v>104</v>
      </c>
      <c r="H549" s="98">
        <f t="shared" si="14"/>
        <v>124.8</v>
      </c>
    </row>
    <row r="550" spans="1:8" ht="56.25" x14ac:dyDescent="0.3">
      <c r="A550" s="9">
        <v>460</v>
      </c>
      <c r="B550" s="22" t="s">
        <v>770</v>
      </c>
      <c r="C550" s="20" t="s">
        <v>1195</v>
      </c>
      <c r="D550" s="47">
        <v>119</v>
      </c>
      <c r="E550" s="46">
        <v>142.79999999999998</v>
      </c>
      <c r="G550" s="97">
        <f t="shared" si="13"/>
        <v>124</v>
      </c>
      <c r="H550" s="98">
        <f t="shared" si="14"/>
        <v>148.79999999999998</v>
      </c>
    </row>
    <row r="551" spans="1:8" x14ac:dyDescent="0.3">
      <c r="A551" s="9">
        <v>461</v>
      </c>
      <c r="B551" s="23"/>
      <c r="C551" s="23" t="s">
        <v>83</v>
      </c>
      <c r="D551" s="47"/>
      <c r="E551" s="46"/>
      <c r="G551" s="97"/>
      <c r="H551" s="98"/>
    </row>
    <row r="552" spans="1:8" ht="37.5" x14ac:dyDescent="0.3">
      <c r="A552" s="9">
        <v>462</v>
      </c>
      <c r="B552" s="22" t="s">
        <v>611</v>
      </c>
      <c r="C552" s="19" t="s">
        <v>717</v>
      </c>
      <c r="D552" s="47">
        <v>557</v>
      </c>
      <c r="E552" s="46">
        <v>668.4</v>
      </c>
      <c r="G552" s="97">
        <f t="shared" si="13"/>
        <v>583</v>
      </c>
      <c r="H552" s="98">
        <f t="shared" si="14"/>
        <v>699.6</v>
      </c>
    </row>
    <row r="553" spans="1:8" x14ac:dyDescent="0.3">
      <c r="A553" s="9">
        <v>463</v>
      </c>
      <c r="B553" s="22" t="s">
        <v>84</v>
      </c>
      <c r="C553" s="19" t="s">
        <v>656</v>
      </c>
      <c r="D553" s="47">
        <v>106</v>
      </c>
      <c r="E553" s="46">
        <v>127.19999999999999</v>
      </c>
      <c r="G553" s="97">
        <f t="shared" si="13"/>
        <v>111</v>
      </c>
      <c r="H553" s="98">
        <f t="shared" si="14"/>
        <v>133.19999999999999</v>
      </c>
    </row>
    <row r="554" spans="1:8" ht="37.5" x14ac:dyDescent="0.3">
      <c r="A554" s="9">
        <v>464</v>
      </c>
      <c r="B554" s="22" t="s">
        <v>612</v>
      </c>
      <c r="C554" s="19" t="s">
        <v>1044</v>
      </c>
      <c r="D554" s="47">
        <v>2675</v>
      </c>
      <c r="E554" s="46">
        <v>3210</v>
      </c>
      <c r="G554" s="97">
        <f t="shared" si="13"/>
        <v>2798</v>
      </c>
      <c r="H554" s="98">
        <f t="shared" si="14"/>
        <v>3357.6</v>
      </c>
    </row>
    <row r="555" spans="1:8" ht="56.25" x14ac:dyDescent="0.3">
      <c r="A555" s="9">
        <v>465</v>
      </c>
      <c r="B555" s="22" t="s">
        <v>1384</v>
      </c>
      <c r="C555" s="19" t="s">
        <v>2624</v>
      </c>
      <c r="D555" s="47">
        <v>1076</v>
      </c>
      <c r="E555" s="46">
        <v>1291.2</v>
      </c>
      <c r="G555" s="97">
        <f t="shared" si="13"/>
        <v>1125</v>
      </c>
      <c r="H555" s="98">
        <f t="shared" si="14"/>
        <v>1350</v>
      </c>
    </row>
    <row r="556" spans="1:8" ht="89.25" customHeight="1" x14ac:dyDescent="0.3">
      <c r="A556" s="9">
        <v>466</v>
      </c>
      <c r="B556" s="22" t="s">
        <v>1385</v>
      </c>
      <c r="C556" s="19" t="s">
        <v>2625</v>
      </c>
      <c r="D556" s="47">
        <v>1076</v>
      </c>
      <c r="E556" s="46">
        <v>1291.2</v>
      </c>
      <c r="G556" s="97">
        <f t="shared" si="13"/>
        <v>1125</v>
      </c>
      <c r="H556" s="98">
        <f t="shared" si="14"/>
        <v>1350</v>
      </c>
    </row>
    <row r="557" spans="1:8" ht="56.25" x14ac:dyDescent="0.3">
      <c r="A557" s="9">
        <v>467</v>
      </c>
      <c r="B557" s="22" t="s">
        <v>1386</v>
      </c>
      <c r="C557" s="19" t="s">
        <v>1387</v>
      </c>
      <c r="D557" s="47">
        <v>1076</v>
      </c>
      <c r="E557" s="46">
        <v>1291.2</v>
      </c>
      <c r="G557" s="97">
        <f t="shared" ref="G557:G620" si="15">ROUND(D557*1.046,0)</f>
        <v>1125</v>
      </c>
      <c r="H557" s="98">
        <f t="shared" ref="H557:H620" si="16">G557*1.2</f>
        <v>1350</v>
      </c>
    </row>
    <row r="558" spans="1:8" x14ac:dyDescent="0.3">
      <c r="A558" s="9">
        <v>468</v>
      </c>
      <c r="B558" s="22" t="s">
        <v>613</v>
      </c>
      <c r="C558" s="19" t="s">
        <v>1045</v>
      </c>
      <c r="D558" s="47">
        <v>547</v>
      </c>
      <c r="E558" s="46">
        <v>656.4</v>
      </c>
      <c r="G558" s="97">
        <f t="shared" si="15"/>
        <v>572</v>
      </c>
      <c r="H558" s="98">
        <f t="shared" si="16"/>
        <v>686.4</v>
      </c>
    </row>
    <row r="559" spans="1:8" s="37" customFormat="1" x14ac:dyDescent="0.3">
      <c r="A559" s="9">
        <v>469</v>
      </c>
      <c r="B559" s="22" t="s">
        <v>614</v>
      </c>
      <c r="C559" s="19" t="s">
        <v>718</v>
      </c>
      <c r="D559" s="47">
        <v>318</v>
      </c>
      <c r="E559" s="46">
        <v>381.59999999999997</v>
      </c>
      <c r="G559" s="97">
        <f t="shared" si="15"/>
        <v>333</v>
      </c>
      <c r="H559" s="98">
        <f t="shared" si="16"/>
        <v>399.59999999999997</v>
      </c>
    </row>
    <row r="560" spans="1:8" s="37" customFormat="1" x14ac:dyDescent="0.3">
      <c r="A560" s="9">
        <v>470</v>
      </c>
      <c r="B560" s="22" t="s">
        <v>615</v>
      </c>
      <c r="C560" s="19" t="s">
        <v>1196</v>
      </c>
      <c r="D560" s="47">
        <v>265</v>
      </c>
      <c r="E560" s="46">
        <v>318</v>
      </c>
      <c r="G560" s="97">
        <f t="shared" si="15"/>
        <v>277</v>
      </c>
      <c r="H560" s="98">
        <f t="shared" si="16"/>
        <v>332.4</v>
      </c>
    </row>
    <row r="561" spans="1:8" s="37" customFormat="1" x14ac:dyDescent="0.3">
      <c r="A561" s="9">
        <v>471</v>
      </c>
      <c r="B561" s="22" t="s">
        <v>616</v>
      </c>
      <c r="C561" s="19" t="s">
        <v>986</v>
      </c>
      <c r="D561" s="47">
        <v>535</v>
      </c>
      <c r="E561" s="46">
        <v>642</v>
      </c>
      <c r="G561" s="97">
        <f t="shared" si="15"/>
        <v>560</v>
      </c>
      <c r="H561" s="98">
        <f t="shared" si="16"/>
        <v>672</v>
      </c>
    </row>
    <row r="562" spans="1:8" s="37" customFormat="1" x14ac:dyDescent="0.3">
      <c r="A562" s="9">
        <v>472</v>
      </c>
      <c r="B562" s="22" t="s">
        <v>810</v>
      </c>
      <c r="C562" s="45" t="s">
        <v>811</v>
      </c>
      <c r="D562" s="47">
        <v>1152</v>
      </c>
      <c r="E562" s="46">
        <v>1382.3999999999999</v>
      </c>
      <c r="G562" s="97">
        <f t="shared" si="15"/>
        <v>1205</v>
      </c>
      <c r="H562" s="98">
        <f t="shared" si="16"/>
        <v>1446</v>
      </c>
    </row>
    <row r="563" spans="1:8" s="37" customFormat="1" x14ac:dyDescent="0.3">
      <c r="A563" s="9">
        <v>473</v>
      </c>
      <c r="B563" s="22" t="s">
        <v>812</v>
      </c>
      <c r="C563" s="45" t="s">
        <v>813</v>
      </c>
      <c r="D563" s="47">
        <v>683</v>
      </c>
      <c r="E563" s="46">
        <v>819.6</v>
      </c>
      <c r="G563" s="97">
        <f t="shared" si="15"/>
        <v>714</v>
      </c>
      <c r="H563" s="98">
        <f t="shared" si="16"/>
        <v>856.8</v>
      </c>
    </row>
    <row r="564" spans="1:8" s="37" customFormat="1" x14ac:dyDescent="0.3">
      <c r="A564" s="9">
        <v>474</v>
      </c>
      <c r="B564" s="22" t="s">
        <v>814</v>
      </c>
      <c r="C564" s="45" t="s">
        <v>815</v>
      </c>
      <c r="D564" s="47">
        <v>449</v>
      </c>
      <c r="E564" s="46">
        <v>538.79999999999995</v>
      </c>
      <c r="G564" s="97">
        <f t="shared" si="15"/>
        <v>470</v>
      </c>
      <c r="H564" s="98">
        <f t="shared" si="16"/>
        <v>564</v>
      </c>
    </row>
    <row r="565" spans="1:8" ht="37.5" x14ac:dyDescent="0.3">
      <c r="A565" s="9">
        <v>475</v>
      </c>
      <c r="B565" s="22" t="s">
        <v>816</v>
      </c>
      <c r="C565" s="45" t="s">
        <v>478</v>
      </c>
      <c r="D565" s="47">
        <v>4</v>
      </c>
      <c r="E565" s="46">
        <v>4.8</v>
      </c>
      <c r="G565" s="97">
        <f t="shared" si="15"/>
        <v>4</v>
      </c>
      <c r="H565" s="98">
        <f t="shared" si="16"/>
        <v>4.8</v>
      </c>
    </row>
    <row r="566" spans="1:8" ht="37.5" x14ac:dyDescent="0.3">
      <c r="A566" s="9">
        <v>476</v>
      </c>
      <c r="B566" s="22" t="s">
        <v>479</v>
      </c>
      <c r="C566" s="45" t="s">
        <v>480</v>
      </c>
      <c r="D566" s="47">
        <v>2</v>
      </c>
      <c r="E566" s="46">
        <v>2.4</v>
      </c>
      <c r="G566" s="97">
        <f t="shared" si="15"/>
        <v>2</v>
      </c>
      <c r="H566" s="98">
        <f t="shared" si="16"/>
        <v>2.4</v>
      </c>
    </row>
    <row r="567" spans="1:8" x14ac:dyDescent="0.3">
      <c r="A567" s="9">
        <v>477</v>
      </c>
      <c r="B567" s="23"/>
      <c r="C567" s="23" t="s">
        <v>85</v>
      </c>
      <c r="D567" s="47"/>
      <c r="E567" s="46"/>
      <c r="G567" s="97"/>
      <c r="H567" s="98"/>
    </row>
    <row r="568" spans="1:8" x14ac:dyDescent="0.3">
      <c r="A568" s="9">
        <v>478</v>
      </c>
      <c r="B568" s="19" t="s">
        <v>617</v>
      </c>
      <c r="C568" s="20" t="s">
        <v>719</v>
      </c>
      <c r="D568" s="47"/>
      <c r="E568" s="46"/>
      <c r="G568" s="97"/>
      <c r="H568" s="98"/>
    </row>
    <row r="569" spans="1:8" ht="37.5" x14ac:dyDescent="0.3">
      <c r="A569" s="9">
        <v>479</v>
      </c>
      <c r="B569" s="22" t="s">
        <v>731</v>
      </c>
      <c r="C569" s="20" t="s">
        <v>732</v>
      </c>
      <c r="D569" s="47">
        <v>127</v>
      </c>
      <c r="E569" s="46">
        <v>152.4</v>
      </c>
      <c r="G569" s="97">
        <f t="shared" si="15"/>
        <v>133</v>
      </c>
      <c r="H569" s="98">
        <f t="shared" si="16"/>
        <v>159.6</v>
      </c>
    </row>
    <row r="570" spans="1:8" ht="37.5" x14ac:dyDescent="0.3">
      <c r="A570" s="9">
        <v>480</v>
      </c>
      <c r="B570" s="22" t="s">
        <v>733</v>
      </c>
      <c r="C570" s="20" t="s">
        <v>734</v>
      </c>
      <c r="D570" s="47">
        <v>127</v>
      </c>
      <c r="E570" s="46">
        <v>152.4</v>
      </c>
      <c r="G570" s="97">
        <f t="shared" si="15"/>
        <v>133</v>
      </c>
      <c r="H570" s="98">
        <f t="shared" si="16"/>
        <v>159.6</v>
      </c>
    </row>
    <row r="571" spans="1:8" ht="37.5" x14ac:dyDescent="0.3">
      <c r="A571" s="9">
        <v>481</v>
      </c>
      <c r="B571" s="22" t="s">
        <v>735</v>
      </c>
      <c r="C571" s="20" t="s">
        <v>720</v>
      </c>
      <c r="D571" s="47">
        <v>127</v>
      </c>
      <c r="E571" s="46">
        <v>152.4</v>
      </c>
      <c r="G571" s="97">
        <f t="shared" si="15"/>
        <v>133</v>
      </c>
      <c r="H571" s="98">
        <f t="shared" si="16"/>
        <v>159.6</v>
      </c>
    </row>
    <row r="572" spans="1:8" ht="37.5" x14ac:dyDescent="0.3">
      <c r="A572" s="9">
        <v>482</v>
      </c>
      <c r="B572" s="22" t="s">
        <v>736</v>
      </c>
      <c r="C572" s="20" t="s">
        <v>721</v>
      </c>
      <c r="D572" s="47">
        <v>127</v>
      </c>
      <c r="E572" s="46">
        <v>152.4</v>
      </c>
      <c r="G572" s="97">
        <f t="shared" si="15"/>
        <v>133</v>
      </c>
      <c r="H572" s="98">
        <f t="shared" si="16"/>
        <v>159.6</v>
      </c>
    </row>
    <row r="573" spans="1:8" ht="37.5" x14ac:dyDescent="0.3">
      <c r="A573" s="9">
        <v>483</v>
      </c>
      <c r="B573" s="22" t="s">
        <v>618</v>
      </c>
      <c r="C573" s="19" t="s">
        <v>657</v>
      </c>
      <c r="D573" s="47">
        <v>127</v>
      </c>
      <c r="E573" s="46">
        <v>152.4</v>
      </c>
      <c r="G573" s="97">
        <f t="shared" si="15"/>
        <v>133</v>
      </c>
      <c r="H573" s="98">
        <f t="shared" si="16"/>
        <v>159.6</v>
      </c>
    </row>
    <row r="574" spans="1:8" x14ac:dyDescent="0.3">
      <c r="A574" s="9">
        <v>484</v>
      </c>
      <c r="B574" s="22" t="s">
        <v>619</v>
      </c>
      <c r="C574" s="19" t="s">
        <v>658</v>
      </c>
      <c r="D574" s="47">
        <v>525</v>
      </c>
      <c r="E574" s="46">
        <v>630</v>
      </c>
      <c r="G574" s="97">
        <f t="shared" si="15"/>
        <v>549</v>
      </c>
      <c r="H574" s="98">
        <f t="shared" si="16"/>
        <v>658.8</v>
      </c>
    </row>
    <row r="575" spans="1:8" x14ac:dyDescent="0.3">
      <c r="A575" s="9">
        <v>485</v>
      </c>
      <c r="B575" s="22" t="s">
        <v>620</v>
      </c>
      <c r="C575" s="19" t="s">
        <v>911</v>
      </c>
      <c r="D575" s="47">
        <v>612</v>
      </c>
      <c r="E575" s="46">
        <v>734.4</v>
      </c>
      <c r="G575" s="97">
        <f t="shared" si="15"/>
        <v>640</v>
      </c>
      <c r="H575" s="98">
        <f t="shared" si="16"/>
        <v>768</v>
      </c>
    </row>
    <row r="576" spans="1:8" x14ac:dyDescent="0.3">
      <c r="A576" s="9">
        <v>486</v>
      </c>
      <c r="B576" s="22" t="s">
        <v>621</v>
      </c>
      <c r="C576" s="19" t="s">
        <v>920</v>
      </c>
      <c r="D576" s="47">
        <v>525</v>
      </c>
      <c r="E576" s="46">
        <v>630</v>
      </c>
      <c r="G576" s="97">
        <f t="shared" si="15"/>
        <v>549</v>
      </c>
      <c r="H576" s="98">
        <f t="shared" si="16"/>
        <v>658.8</v>
      </c>
    </row>
    <row r="577" spans="1:8" x14ac:dyDescent="0.3">
      <c r="A577" s="9">
        <v>487</v>
      </c>
      <c r="B577" s="22" t="s">
        <v>622</v>
      </c>
      <c r="C577" s="19" t="s">
        <v>921</v>
      </c>
      <c r="D577" s="47">
        <v>702</v>
      </c>
      <c r="E577" s="46">
        <v>842.4</v>
      </c>
      <c r="G577" s="97">
        <f t="shared" si="15"/>
        <v>734</v>
      </c>
      <c r="H577" s="98">
        <f t="shared" si="16"/>
        <v>880.8</v>
      </c>
    </row>
    <row r="578" spans="1:8" ht="37.5" x14ac:dyDescent="0.3">
      <c r="A578" s="9">
        <v>488</v>
      </c>
      <c r="B578" s="22" t="s">
        <v>623</v>
      </c>
      <c r="C578" s="19" t="s">
        <v>924</v>
      </c>
      <c r="D578" s="47">
        <v>612</v>
      </c>
      <c r="E578" s="46">
        <v>734.4</v>
      </c>
      <c r="G578" s="97">
        <f t="shared" si="15"/>
        <v>640</v>
      </c>
      <c r="H578" s="98">
        <f t="shared" si="16"/>
        <v>768</v>
      </c>
    </row>
    <row r="579" spans="1:8" ht="37.5" x14ac:dyDescent="0.3">
      <c r="A579" s="9">
        <v>489</v>
      </c>
      <c r="B579" s="22" t="s">
        <v>624</v>
      </c>
      <c r="C579" s="19" t="s">
        <v>912</v>
      </c>
      <c r="D579" s="47">
        <v>409</v>
      </c>
      <c r="E579" s="46">
        <v>490.79999999999995</v>
      </c>
      <c r="G579" s="97">
        <f t="shared" si="15"/>
        <v>428</v>
      </c>
      <c r="H579" s="98">
        <f t="shared" si="16"/>
        <v>513.6</v>
      </c>
    </row>
    <row r="580" spans="1:8" ht="37.5" x14ac:dyDescent="0.3">
      <c r="A580" s="9">
        <v>490</v>
      </c>
      <c r="B580" s="22" t="s">
        <v>625</v>
      </c>
      <c r="C580" s="19" t="s">
        <v>913</v>
      </c>
      <c r="D580" s="47">
        <v>586</v>
      </c>
      <c r="E580" s="46">
        <v>703.19999999999993</v>
      </c>
      <c r="G580" s="97">
        <f t="shared" si="15"/>
        <v>613</v>
      </c>
      <c r="H580" s="98">
        <f t="shared" si="16"/>
        <v>735.6</v>
      </c>
    </row>
    <row r="581" spans="1:8" ht="37.5" x14ac:dyDescent="0.3">
      <c r="A581" s="9">
        <v>491</v>
      </c>
      <c r="B581" s="22" t="s">
        <v>626</v>
      </c>
      <c r="C581" s="19" t="s">
        <v>922</v>
      </c>
      <c r="D581" s="47">
        <v>348</v>
      </c>
      <c r="E581" s="46">
        <v>417.59999999999997</v>
      </c>
      <c r="G581" s="97">
        <f t="shared" si="15"/>
        <v>364</v>
      </c>
      <c r="H581" s="98">
        <f t="shared" si="16"/>
        <v>436.8</v>
      </c>
    </row>
    <row r="582" spans="1:8" ht="37.5" x14ac:dyDescent="0.3">
      <c r="A582" s="9">
        <v>492</v>
      </c>
      <c r="B582" s="22" t="s">
        <v>627</v>
      </c>
      <c r="C582" s="19" t="s">
        <v>923</v>
      </c>
      <c r="D582" s="47">
        <v>348</v>
      </c>
      <c r="E582" s="46">
        <v>417.59999999999997</v>
      </c>
      <c r="G582" s="97">
        <f t="shared" si="15"/>
        <v>364</v>
      </c>
      <c r="H582" s="98">
        <f t="shared" si="16"/>
        <v>436.8</v>
      </c>
    </row>
    <row r="583" spans="1:8" ht="37.5" x14ac:dyDescent="0.3">
      <c r="A583" s="9">
        <v>493</v>
      </c>
      <c r="B583" s="22" t="s">
        <v>628</v>
      </c>
      <c r="C583" s="19" t="s">
        <v>914</v>
      </c>
      <c r="D583" s="47">
        <v>348</v>
      </c>
      <c r="E583" s="46">
        <v>417.59999999999997</v>
      </c>
      <c r="G583" s="97">
        <f t="shared" si="15"/>
        <v>364</v>
      </c>
      <c r="H583" s="98">
        <f t="shared" si="16"/>
        <v>436.8</v>
      </c>
    </row>
    <row r="584" spans="1:8" ht="37.5" x14ac:dyDescent="0.3">
      <c r="A584" s="9">
        <v>494</v>
      </c>
      <c r="B584" s="22" t="s">
        <v>629</v>
      </c>
      <c r="C584" s="19" t="s">
        <v>915</v>
      </c>
      <c r="D584" s="47">
        <v>702</v>
      </c>
      <c r="E584" s="46">
        <v>842.4</v>
      </c>
      <c r="G584" s="97">
        <f t="shared" si="15"/>
        <v>734</v>
      </c>
      <c r="H584" s="98">
        <f t="shared" si="16"/>
        <v>880.8</v>
      </c>
    </row>
    <row r="585" spans="1:8" ht="56.25" x14ac:dyDescent="0.3">
      <c r="A585" s="9">
        <v>495</v>
      </c>
      <c r="B585" s="22" t="s">
        <v>630</v>
      </c>
      <c r="C585" s="19" t="s">
        <v>916</v>
      </c>
      <c r="D585" s="47">
        <v>320</v>
      </c>
      <c r="E585" s="46">
        <v>384</v>
      </c>
      <c r="G585" s="97">
        <f t="shared" si="15"/>
        <v>335</v>
      </c>
      <c r="H585" s="98">
        <f t="shared" si="16"/>
        <v>402</v>
      </c>
    </row>
    <row r="586" spans="1:8" ht="37.5" x14ac:dyDescent="0.3">
      <c r="A586" s="9">
        <v>496</v>
      </c>
      <c r="B586" s="22" t="s">
        <v>631</v>
      </c>
      <c r="C586" s="19" t="s">
        <v>917</v>
      </c>
      <c r="D586" s="47">
        <v>320</v>
      </c>
      <c r="E586" s="46">
        <v>384</v>
      </c>
      <c r="G586" s="97">
        <f t="shared" si="15"/>
        <v>335</v>
      </c>
      <c r="H586" s="98">
        <f t="shared" si="16"/>
        <v>402</v>
      </c>
    </row>
    <row r="587" spans="1:8" ht="56.25" x14ac:dyDescent="0.3">
      <c r="A587" s="9">
        <v>497</v>
      </c>
      <c r="B587" s="22" t="s">
        <v>632</v>
      </c>
      <c r="C587" s="19" t="s">
        <v>918</v>
      </c>
      <c r="D587" s="47">
        <v>348</v>
      </c>
      <c r="E587" s="46">
        <v>417.59999999999997</v>
      </c>
      <c r="G587" s="97">
        <f t="shared" si="15"/>
        <v>364</v>
      </c>
      <c r="H587" s="98">
        <f t="shared" si="16"/>
        <v>436.8</v>
      </c>
    </row>
    <row r="588" spans="1:8" x14ac:dyDescent="0.3">
      <c r="A588" s="9">
        <v>498</v>
      </c>
      <c r="B588" s="22" t="s">
        <v>633</v>
      </c>
      <c r="C588" s="19" t="s">
        <v>919</v>
      </c>
      <c r="D588" s="47">
        <v>525</v>
      </c>
      <c r="E588" s="46">
        <v>630</v>
      </c>
      <c r="G588" s="97">
        <f t="shared" si="15"/>
        <v>549</v>
      </c>
      <c r="H588" s="98">
        <f t="shared" si="16"/>
        <v>658.8</v>
      </c>
    </row>
    <row r="589" spans="1:8" x14ac:dyDescent="0.3">
      <c r="A589" s="9">
        <v>499</v>
      </c>
      <c r="B589" s="22" t="s">
        <v>634</v>
      </c>
      <c r="C589" s="19" t="s">
        <v>722</v>
      </c>
      <c r="D589" s="47">
        <v>800</v>
      </c>
      <c r="E589" s="46">
        <v>960</v>
      </c>
      <c r="G589" s="97">
        <f t="shared" si="15"/>
        <v>837</v>
      </c>
      <c r="H589" s="98">
        <f t="shared" si="16"/>
        <v>1004.4</v>
      </c>
    </row>
    <row r="590" spans="1:8" x14ac:dyDescent="0.3">
      <c r="A590" s="9">
        <v>500</v>
      </c>
      <c r="B590" s="23"/>
      <c r="C590" s="24" t="s">
        <v>531</v>
      </c>
      <c r="D590" s="47"/>
      <c r="E590" s="46"/>
      <c r="G590" s="97"/>
      <c r="H590" s="98"/>
    </row>
    <row r="591" spans="1:8" x14ac:dyDescent="0.3">
      <c r="A591" s="9">
        <v>501</v>
      </c>
      <c r="B591" s="26"/>
      <c r="C591" s="27" t="s">
        <v>1388</v>
      </c>
      <c r="D591" s="47"/>
      <c r="E591" s="46"/>
      <c r="G591" s="97"/>
      <c r="H591" s="98"/>
    </row>
    <row r="592" spans="1:8" ht="37.5" x14ac:dyDescent="0.3">
      <c r="A592" s="9">
        <v>502</v>
      </c>
      <c r="B592" s="11"/>
      <c r="C592" s="27" t="s">
        <v>1389</v>
      </c>
      <c r="D592" s="27"/>
      <c r="E592" s="27"/>
      <c r="G592" s="97"/>
      <c r="H592" s="98"/>
    </row>
    <row r="593" spans="1:10" x14ac:dyDescent="0.3">
      <c r="A593" s="9">
        <v>503</v>
      </c>
      <c r="B593" s="19" t="s">
        <v>841</v>
      </c>
      <c r="C593" s="19" t="s">
        <v>1390</v>
      </c>
      <c r="D593" s="55">
        <v>87</v>
      </c>
      <c r="E593" s="46">
        <f>D593*1.2</f>
        <v>104.39999999999999</v>
      </c>
      <c r="G593" s="97">
        <f t="shared" si="15"/>
        <v>91</v>
      </c>
      <c r="H593" s="98">
        <f t="shared" si="16"/>
        <v>109.2</v>
      </c>
    </row>
    <row r="594" spans="1:10" x14ac:dyDescent="0.3">
      <c r="A594" s="9">
        <v>504</v>
      </c>
      <c r="B594" s="19" t="s">
        <v>842</v>
      </c>
      <c r="C594" s="19" t="s">
        <v>1391</v>
      </c>
      <c r="D594" s="55">
        <v>70</v>
      </c>
      <c r="E594" s="46">
        <f t="shared" ref="E594:E657" si="17">D594*1.2</f>
        <v>84</v>
      </c>
      <c r="G594" s="97">
        <f t="shared" si="15"/>
        <v>73</v>
      </c>
      <c r="H594" s="98">
        <f t="shared" si="16"/>
        <v>87.6</v>
      </c>
    </row>
    <row r="595" spans="1:10" x14ac:dyDescent="0.3">
      <c r="A595" s="9">
        <v>505</v>
      </c>
      <c r="B595" s="19" t="s">
        <v>843</v>
      </c>
      <c r="C595" s="19" t="s">
        <v>1392</v>
      </c>
      <c r="D595" s="55">
        <v>92</v>
      </c>
      <c r="E595" s="46">
        <f t="shared" si="17"/>
        <v>110.39999999999999</v>
      </c>
      <c r="G595" s="97">
        <f t="shared" si="15"/>
        <v>96</v>
      </c>
      <c r="H595" s="98">
        <f t="shared" si="16"/>
        <v>115.19999999999999</v>
      </c>
    </row>
    <row r="596" spans="1:10" x14ac:dyDescent="0.3">
      <c r="A596" s="9">
        <v>506</v>
      </c>
      <c r="B596" s="19" t="s">
        <v>844</v>
      </c>
      <c r="C596" s="19" t="s">
        <v>1393</v>
      </c>
      <c r="D596" s="55">
        <v>116</v>
      </c>
      <c r="E596" s="46">
        <f t="shared" si="17"/>
        <v>139.19999999999999</v>
      </c>
      <c r="G596" s="97">
        <f t="shared" si="15"/>
        <v>121</v>
      </c>
      <c r="H596" s="98">
        <f t="shared" si="16"/>
        <v>145.19999999999999</v>
      </c>
    </row>
    <row r="597" spans="1:10" ht="37.5" x14ac:dyDescent="0.3">
      <c r="A597" s="9">
        <v>507</v>
      </c>
      <c r="B597" s="19" t="s">
        <v>845</v>
      </c>
      <c r="C597" s="19" t="s">
        <v>1394</v>
      </c>
      <c r="D597" s="55">
        <v>138</v>
      </c>
      <c r="E597" s="46">
        <f t="shared" si="17"/>
        <v>165.6</v>
      </c>
      <c r="G597" s="97">
        <f t="shared" si="15"/>
        <v>144</v>
      </c>
      <c r="H597" s="98">
        <f t="shared" si="16"/>
        <v>172.79999999999998</v>
      </c>
    </row>
    <row r="598" spans="1:10" ht="37.5" x14ac:dyDescent="0.3">
      <c r="A598" s="9">
        <v>508</v>
      </c>
      <c r="B598" s="19" t="s">
        <v>846</v>
      </c>
      <c r="C598" s="19" t="s">
        <v>1395</v>
      </c>
      <c r="D598" s="55">
        <v>128</v>
      </c>
      <c r="E598" s="46">
        <f t="shared" si="17"/>
        <v>153.6</v>
      </c>
      <c r="G598" s="97">
        <f t="shared" si="15"/>
        <v>134</v>
      </c>
      <c r="H598" s="98">
        <f t="shared" si="16"/>
        <v>160.79999999999998</v>
      </c>
      <c r="J598" s="28"/>
    </row>
    <row r="599" spans="1:10" x14ac:dyDescent="0.3">
      <c r="A599" s="9">
        <v>509</v>
      </c>
      <c r="B599" s="19" t="s">
        <v>847</v>
      </c>
      <c r="C599" s="19" t="s">
        <v>1396</v>
      </c>
      <c r="D599" s="55">
        <v>115</v>
      </c>
      <c r="E599" s="46">
        <f t="shared" si="17"/>
        <v>138</v>
      </c>
      <c r="G599" s="97">
        <f t="shared" si="15"/>
        <v>120</v>
      </c>
      <c r="H599" s="98">
        <f t="shared" si="16"/>
        <v>144</v>
      </c>
    </row>
    <row r="600" spans="1:10" ht="37.5" x14ac:dyDescent="0.3">
      <c r="A600" s="9">
        <v>510</v>
      </c>
      <c r="B600" s="19" t="s">
        <v>848</v>
      </c>
      <c r="C600" s="19" t="s">
        <v>1397</v>
      </c>
      <c r="D600" s="55">
        <v>132</v>
      </c>
      <c r="E600" s="46">
        <f t="shared" si="17"/>
        <v>158.4</v>
      </c>
      <c r="G600" s="97">
        <f t="shared" si="15"/>
        <v>138</v>
      </c>
      <c r="H600" s="98">
        <f t="shared" si="16"/>
        <v>165.6</v>
      </c>
    </row>
    <row r="601" spans="1:10" x14ac:dyDescent="0.3">
      <c r="A601" s="9">
        <v>511</v>
      </c>
      <c r="B601" s="19" t="s">
        <v>849</v>
      </c>
      <c r="C601" s="19" t="s">
        <v>1398</v>
      </c>
      <c r="D601" s="55">
        <v>348</v>
      </c>
      <c r="E601" s="46">
        <f t="shared" si="17"/>
        <v>417.59999999999997</v>
      </c>
      <c r="G601" s="97">
        <f t="shared" si="15"/>
        <v>364</v>
      </c>
      <c r="H601" s="98">
        <f t="shared" si="16"/>
        <v>436.8</v>
      </c>
    </row>
    <row r="602" spans="1:10" ht="37.5" x14ac:dyDescent="0.3">
      <c r="A602" s="9">
        <v>512</v>
      </c>
      <c r="B602" s="19" t="s">
        <v>850</v>
      </c>
      <c r="C602" s="19" t="s">
        <v>1399</v>
      </c>
      <c r="D602" s="55">
        <v>460</v>
      </c>
      <c r="E602" s="46">
        <f t="shared" si="17"/>
        <v>552</v>
      </c>
      <c r="G602" s="97">
        <f t="shared" si="15"/>
        <v>481</v>
      </c>
      <c r="H602" s="98">
        <f t="shared" si="16"/>
        <v>577.19999999999993</v>
      </c>
    </row>
    <row r="603" spans="1:10" ht="37.5" x14ac:dyDescent="0.3">
      <c r="A603" s="9">
        <v>513</v>
      </c>
      <c r="B603" s="19" t="s">
        <v>851</v>
      </c>
      <c r="C603" s="19" t="s">
        <v>1400</v>
      </c>
      <c r="D603" s="55">
        <v>326</v>
      </c>
      <c r="E603" s="46">
        <f t="shared" si="17"/>
        <v>391.2</v>
      </c>
      <c r="G603" s="97">
        <f t="shared" si="15"/>
        <v>341</v>
      </c>
      <c r="H603" s="98">
        <f t="shared" si="16"/>
        <v>409.2</v>
      </c>
    </row>
    <row r="604" spans="1:10" x14ac:dyDescent="0.3">
      <c r="A604" s="9">
        <v>514</v>
      </c>
      <c r="B604" s="19" t="s">
        <v>852</v>
      </c>
      <c r="C604" s="19" t="s">
        <v>1401</v>
      </c>
      <c r="D604" s="55">
        <v>545</v>
      </c>
      <c r="E604" s="46">
        <f t="shared" si="17"/>
        <v>654</v>
      </c>
      <c r="G604" s="97">
        <f t="shared" si="15"/>
        <v>570</v>
      </c>
      <c r="H604" s="98">
        <f t="shared" si="16"/>
        <v>684</v>
      </c>
    </row>
    <row r="605" spans="1:10" x14ac:dyDescent="0.3">
      <c r="A605" s="9">
        <v>515</v>
      </c>
      <c r="B605" s="19" t="s">
        <v>853</v>
      </c>
      <c r="C605" s="19" t="s">
        <v>1402</v>
      </c>
      <c r="D605" s="55">
        <v>108</v>
      </c>
      <c r="E605" s="46">
        <f t="shared" si="17"/>
        <v>129.6</v>
      </c>
      <c r="G605" s="97">
        <f t="shared" si="15"/>
        <v>113</v>
      </c>
      <c r="H605" s="98">
        <f t="shared" si="16"/>
        <v>135.6</v>
      </c>
    </row>
    <row r="606" spans="1:10" x14ac:dyDescent="0.3">
      <c r="A606" s="9">
        <v>516</v>
      </c>
      <c r="B606" s="19" t="s">
        <v>854</v>
      </c>
      <c r="C606" s="19" t="s">
        <v>1403</v>
      </c>
      <c r="D606" s="55">
        <v>545</v>
      </c>
      <c r="E606" s="46">
        <f t="shared" si="17"/>
        <v>654</v>
      </c>
      <c r="G606" s="97">
        <f t="shared" si="15"/>
        <v>570</v>
      </c>
      <c r="H606" s="98">
        <f t="shared" si="16"/>
        <v>684</v>
      </c>
    </row>
    <row r="607" spans="1:10" x14ac:dyDescent="0.3">
      <c r="A607" s="9">
        <v>517</v>
      </c>
      <c r="B607" s="19" t="s">
        <v>1404</v>
      </c>
      <c r="C607" s="19" t="s">
        <v>1405</v>
      </c>
      <c r="D607" s="55">
        <v>545</v>
      </c>
      <c r="E607" s="46">
        <f t="shared" si="17"/>
        <v>654</v>
      </c>
      <c r="G607" s="97">
        <f t="shared" si="15"/>
        <v>570</v>
      </c>
      <c r="H607" s="98">
        <f t="shared" si="16"/>
        <v>684</v>
      </c>
    </row>
    <row r="608" spans="1:10" x14ac:dyDescent="0.3">
      <c r="A608" s="9">
        <v>518</v>
      </c>
      <c r="B608" s="19" t="s">
        <v>100</v>
      </c>
      <c r="C608" s="19" t="s">
        <v>1406</v>
      </c>
      <c r="D608" s="55">
        <v>270</v>
      </c>
      <c r="E608" s="46">
        <f t="shared" si="17"/>
        <v>324</v>
      </c>
      <c r="G608" s="97">
        <f t="shared" si="15"/>
        <v>282</v>
      </c>
      <c r="H608" s="98">
        <f t="shared" si="16"/>
        <v>338.4</v>
      </c>
    </row>
    <row r="609" spans="1:8" x14ac:dyDescent="0.3">
      <c r="A609" s="9">
        <v>519</v>
      </c>
      <c r="B609" s="19" t="s">
        <v>101</v>
      </c>
      <c r="C609" s="19" t="s">
        <v>1407</v>
      </c>
      <c r="D609" s="55">
        <v>545</v>
      </c>
      <c r="E609" s="46">
        <f t="shared" si="17"/>
        <v>654</v>
      </c>
      <c r="G609" s="97">
        <f t="shared" si="15"/>
        <v>570</v>
      </c>
      <c r="H609" s="98">
        <f t="shared" si="16"/>
        <v>684</v>
      </c>
    </row>
    <row r="610" spans="1:8" x14ac:dyDescent="0.3">
      <c r="A610" s="9">
        <v>520</v>
      </c>
      <c r="B610" s="19" t="s">
        <v>102</v>
      </c>
      <c r="C610" s="19" t="s">
        <v>1408</v>
      </c>
      <c r="D610" s="55">
        <v>498</v>
      </c>
      <c r="E610" s="46">
        <f t="shared" si="17"/>
        <v>597.6</v>
      </c>
      <c r="G610" s="97">
        <f t="shared" si="15"/>
        <v>521</v>
      </c>
      <c r="H610" s="98">
        <f t="shared" si="16"/>
        <v>625.19999999999993</v>
      </c>
    </row>
    <row r="611" spans="1:8" x14ac:dyDescent="0.3">
      <c r="A611" s="9">
        <v>521</v>
      </c>
      <c r="B611" s="19" t="s">
        <v>103</v>
      </c>
      <c r="C611" s="19" t="s">
        <v>1409</v>
      </c>
      <c r="D611" s="55">
        <v>545</v>
      </c>
      <c r="E611" s="46">
        <f t="shared" si="17"/>
        <v>654</v>
      </c>
      <c r="G611" s="97">
        <f t="shared" si="15"/>
        <v>570</v>
      </c>
      <c r="H611" s="98">
        <f t="shared" si="16"/>
        <v>684</v>
      </c>
    </row>
    <row r="612" spans="1:8" x14ac:dyDescent="0.3">
      <c r="A612" s="9">
        <v>522</v>
      </c>
      <c r="B612" s="19" t="s">
        <v>104</v>
      </c>
      <c r="C612" s="19" t="s">
        <v>1410</v>
      </c>
      <c r="D612" s="55">
        <v>545</v>
      </c>
      <c r="E612" s="46">
        <f t="shared" si="17"/>
        <v>654</v>
      </c>
      <c r="G612" s="97">
        <f t="shared" si="15"/>
        <v>570</v>
      </c>
      <c r="H612" s="98">
        <f t="shared" si="16"/>
        <v>684</v>
      </c>
    </row>
    <row r="613" spans="1:8" x14ac:dyDescent="0.3">
      <c r="A613" s="9">
        <v>523</v>
      </c>
      <c r="B613" s="19" t="s">
        <v>105</v>
      </c>
      <c r="C613" s="19" t="s">
        <v>1411</v>
      </c>
      <c r="D613" s="55">
        <v>691</v>
      </c>
      <c r="E613" s="46">
        <f t="shared" si="17"/>
        <v>829.19999999999993</v>
      </c>
      <c r="G613" s="97">
        <f t="shared" si="15"/>
        <v>723</v>
      </c>
      <c r="H613" s="98">
        <f t="shared" si="16"/>
        <v>867.6</v>
      </c>
    </row>
    <row r="614" spans="1:8" x14ac:dyDescent="0.3">
      <c r="A614" s="9">
        <v>524</v>
      </c>
      <c r="B614" s="19" t="s">
        <v>121</v>
      </c>
      <c r="C614" s="19" t="s">
        <v>1412</v>
      </c>
      <c r="D614" s="55">
        <v>545</v>
      </c>
      <c r="E614" s="46">
        <f t="shared" si="17"/>
        <v>654</v>
      </c>
      <c r="G614" s="97">
        <f t="shared" si="15"/>
        <v>570</v>
      </c>
      <c r="H614" s="98">
        <f t="shared" si="16"/>
        <v>684</v>
      </c>
    </row>
    <row r="615" spans="1:8" x14ac:dyDescent="0.3">
      <c r="A615" s="9">
        <v>525</v>
      </c>
      <c r="B615" s="19" t="s">
        <v>106</v>
      </c>
      <c r="C615" s="19" t="s">
        <v>1413</v>
      </c>
      <c r="D615" s="55">
        <v>545</v>
      </c>
      <c r="E615" s="46">
        <f t="shared" si="17"/>
        <v>654</v>
      </c>
      <c r="G615" s="97">
        <f t="shared" si="15"/>
        <v>570</v>
      </c>
      <c r="H615" s="98">
        <f t="shared" si="16"/>
        <v>684</v>
      </c>
    </row>
    <row r="616" spans="1:8" x14ac:dyDescent="0.3">
      <c r="A616" s="9">
        <v>526</v>
      </c>
      <c r="B616" s="19" t="s">
        <v>107</v>
      </c>
      <c r="C616" s="19" t="s">
        <v>1414</v>
      </c>
      <c r="D616" s="55">
        <v>545</v>
      </c>
      <c r="E616" s="46">
        <f t="shared" si="17"/>
        <v>654</v>
      </c>
      <c r="G616" s="97">
        <f t="shared" si="15"/>
        <v>570</v>
      </c>
      <c r="H616" s="98">
        <f t="shared" si="16"/>
        <v>684</v>
      </c>
    </row>
    <row r="617" spans="1:8" x14ac:dyDescent="0.3">
      <c r="A617" s="9">
        <v>527</v>
      </c>
      <c r="B617" s="19" t="s">
        <v>1415</v>
      </c>
      <c r="C617" s="19" t="s">
        <v>1416</v>
      </c>
      <c r="D617" s="55">
        <v>350</v>
      </c>
      <c r="E617" s="46">
        <f t="shared" si="17"/>
        <v>420</v>
      </c>
      <c r="G617" s="97">
        <f t="shared" si="15"/>
        <v>366</v>
      </c>
      <c r="H617" s="98">
        <f t="shared" si="16"/>
        <v>439.2</v>
      </c>
    </row>
    <row r="618" spans="1:8" x14ac:dyDescent="0.3">
      <c r="A618" s="9">
        <v>528</v>
      </c>
      <c r="B618" s="19" t="s">
        <v>108</v>
      </c>
      <c r="C618" s="20" t="s">
        <v>1417</v>
      </c>
      <c r="D618" s="55">
        <v>929</v>
      </c>
      <c r="E618" s="46">
        <f t="shared" si="17"/>
        <v>1114.8</v>
      </c>
      <c r="G618" s="97">
        <f t="shared" si="15"/>
        <v>972</v>
      </c>
      <c r="H618" s="98">
        <f t="shared" si="16"/>
        <v>1166.3999999999999</v>
      </c>
    </row>
    <row r="619" spans="1:8" x14ac:dyDescent="0.3">
      <c r="A619" s="9">
        <v>529</v>
      </c>
      <c r="B619" s="19" t="s">
        <v>122</v>
      </c>
      <c r="C619" s="19" t="s">
        <v>1418</v>
      </c>
      <c r="D619" s="55">
        <v>545</v>
      </c>
      <c r="E619" s="46">
        <f t="shared" si="17"/>
        <v>654</v>
      </c>
      <c r="G619" s="97">
        <f t="shared" si="15"/>
        <v>570</v>
      </c>
      <c r="H619" s="98">
        <f t="shared" si="16"/>
        <v>684</v>
      </c>
    </row>
    <row r="620" spans="1:8" ht="37.5" x14ac:dyDescent="0.3">
      <c r="A620" s="9">
        <v>530</v>
      </c>
      <c r="B620" s="19" t="s">
        <v>123</v>
      </c>
      <c r="C620" s="19" t="s">
        <v>1419</v>
      </c>
      <c r="D620" s="47">
        <v>694</v>
      </c>
      <c r="E620" s="46">
        <f t="shared" si="17"/>
        <v>832.8</v>
      </c>
      <c r="G620" s="97">
        <f t="shared" si="15"/>
        <v>726</v>
      </c>
      <c r="H620" s="98">
        <f t="shared" si="16"/>
        <v>871.19999999999993</v>
      </c>
    </row>
    <row r="621" spans="1:8" ht="37.5" x14ac:dyDescent="0.3">
      <c r="A621" s="9">
        <v>531</v>
      </c>
      <c r="B621" s="19" t="s">
        <v>124</v>
      </c>
      <c r="C621" s="19" t="s">
        <v>1420</v>
      </c>
      <c r="D621" s="47">
        <v>617</v>
      </c>
      <c r="E621" s="46">
        <f t="shared" si="17"/>
        <v>740.4</v>
      </c>
      <c r="G621" s="97">
        <f t="shared" ref="G621:G684" si="18">ROUND(D621*1.046,0)</f>
        <v>645</v>
      </c>
      <c r="H621" s="98">
        <f t="shared" ref="H621:H684" si="19">G621*1.2</f>
        <v>774</v>
      </c>
    </row>
    <row r="622" spans="1:8" ht="37.5" x14ac:dyDescent="0.3">
      <c r="A622" s="9">
        <v>532</v>
      </c>
      <c r="B622" s="19" t="s">
        <v>109</v>
      </c>
      <c r="C622" s="19" t="s">
        <v>1421</v>
      </c>
      <c r="D622" s="47">
        <v>965</v>
      </c>
      <c r="E622" s="46">
        <f t="shared" si="17"/>
        <v>1158</v>
      </c>
      <c r="G622" s="97">
        <f t="shared" si="18"/>
        <v>1009</v>
      </c>
      <c r="H622" s="98">
        <f t="shared" si="19"/>
        <v>1210.8</v>
      </c>
    </row>
    <row r="623" spans="1:8" ht="56.25" x14ac:dyDescent="0.3">
      <c r="A623" s="9">
        <v>533</v>
      </c>
      <c r="B623" s="19" t="s">
        <v>125</v>
      </c>
      <c r="C623" s="20" t="s">
        <v>1422</v>
      </c>
      <c r="D623" s="47">
        <v>2378</v>
      </c>
      <c r="E623" s="46">
        <f t="shared" si="17"/>
        <v>2853.6</v>
      </c>
      <c r="G623" s="97">
        <f t="shared" si="18"/>
        <v>2487</v>
      </c>
      <c r="H623" s="98">
        <f t="shared" si="19"/>
        <v>2984.4</v>
      </c>
    </row>
    <row r="624" spans="1:8" ht="37.5" x14ac:dyDescent="0.3">
      <c r="A624" s="9">
        <v>534</v>
      </c>
      <c r="B624" s="19" t="s">
        <v>126</v>
      </c>
      <c r="C624" s="20" t="s">
        <v>1423</v>
      </c>
      <c r="D624" s="47">
        <v>1731</v>
      </c>
      <c r="E624" s="46">
        <f t="shared" si="17"/>
        <v>2077.1999999999998</v>
      </c>
      <c r="G624" s="97">
        <f t="shared" si="18"/>
        <v>1811</v>
      </c>
      <c r="H624" s="98">
        <f t="shared" si="19"/>
        <v>2173.1999999999998</v>
      </c>
    </row>
    <row r="625" spans="1:8" ht="37.5" x14ac:dyDescent="0.3">
      <c r="A625" s="9">
        <v>535</v>
      </c>
      <c r="B625" s="19" t="s">
        <v>110</v>
      </c>
      <c r="C625" s="19" t="s">
        <v>1424</v>
      </c>
      <c r="D625" s="47">
        <f>D593+D594+D595+D596</f>
        <v>365</v>
      </c>
      <c r="E625" s="46">
        <f t="shared" si="17"/>
        <v>438</v>
      </c>
      <c r="G625" s="97">
        <f t="shared" si="18"/>
        <v>382</v>
      </c>
      <c r="H625" s="98">
        <f t="shared" si="19"/>
        <v>458.4</v>
      </c>
    </row>
    <row r="626" spans="1:8" ht="75" x14ac:dyDescent="0.3">
      <c r="A626" s="9">
        <v>536</v>
      </c>
      <c r="B626" s="19" t="s">
        <v>111</v>
      </c>
      <c r="C626" s="19" t="s">
        <v>1425</v>
      </c>
      <c r="D626" s="47">
        <f>D625+D597+D598+D599+D600+D601+D602+D603+D604</f>
        <v>2557</v>
      </c>
      <c r="E626" s="46">
        <f t="shared" si="17"/>
        <v>3068.4</v>
      </c>
      <c r="G626" s="97">
        <f t="shared" si="18"/>
        <v>2675</v>
      </c>
      <c r="H626" s="98">
        <f t="shared" si="19"/>
        <v>3210</v>
      </c>
    </row>
    <row r="627" spans="1:8" ht="150" x14ac:dyDescent="0.3">
      <c r="A627" s="9">
        <v>537</v>
      </c>
      <c r="B627" s="19" t="s">
        <v>112</v>
      </c>
      <c r="C627" s="19" t="s">
        <v>2379</v>
      </c>
      <c r="D627" s="47">
        <f>D626+D625+D624+D623+D622+D621+D620+D619+D618+D617+D616+D615+D614+D613+D612+D611+D610+D609+D608+D607+D606</f>
        <v>16950</v>
      </c>
      <c r="E627" s="46">
        <f t="shared" si="17"/>
        <v>20340</v>
      </c>
      <c r="G627" s="97">
        <f t="shared" si="18"/>
        <v>17730</v>
      </c>
      <c r="H627" s="98">
        <f t="shared" si="19"/>
        <v>21276</v>
      </c>
    </row>
    <row r="628" spans="1:8" ht="93.75" x14ac:dyDescent="0.3">
      <c r="A628" s="9">
        <v>538</v>
      </c>
      <c r="B628" s="19" t="s">
        <v>113</v>
      </c>
      <c r="C628" s="19" t="s">
        <v>1426</v>
      </c>
      <c r="D628" s="47">
        <v>1572</v>
      </c>
      <c r="E628" s="46">
        <f t="shared" si="17"/>
        <v>1886.3999999999999</v>
      </c>
      <c r="G628" s="97">
        <f t="shared" si="18"/>
        <v>1644</v>
      </c>
      <c r="H628" s="98">
        <f t="shared" si="19"/>
        <v>1972.8</v>
      </c>
    </row>
    <row r="629" spans="1:8" ht="37.5" x14ac:dyDescent="0.3">
      <c r="A629" s="9">
        <v>539</v>
      </c>
      <c r="B629" s="19" t="s">
        <v>114</v>
      </c>
      <c r="C629" s="20" t="s">
        <v>1427</v>
      </c>
      <c r="D629" s="47">
        <v>2935</v>
      </c>
      <c r="E629" s="46">
        <f t="shared" si="17"/>
        <v>3522</v>
      </c>
      <c r="G629" s="97">
        <f t="shared" si="18"/>
        <v>3070</v>
      </c>
      <c r="H629" s="98">
        <f t="shared" si="19"/>
        <v>3684</v>
      </c>
    </row>
    <row r="630" spans="1:8" x14ac:dyDescent="0.3">
      <c r="A630" s="9">
        <v>540</v>
      </c>
      <c r="B630" s="19" t="s">
        <v>1428</v>
      </c>
      <c r="C630" s="19" t="s">
        <v>1429</v>
      </c>
      <c r="D630" s="47">
        <v>545</v>
      </c>
      <c r="E630" s="46">
        <f t="shared" si="17"/>
        <v>654</v>
      </c>
      <c r="G630" s="97">
        <f t="shared" si="18"/>
        <v>570</v>
      </c>
      <c r="H630" s="98">
        <f t="shared" si="19"/>
        <v>684</v>
      </c>
    </row>
    <row r="631" spans="1:8" x14ac:dyDescent="0.3">
      <c r="A631" s="9">
        <v>541</v>
      </c>
      <c r="B631" s="19" t="s">
        <v>115</v>
      </c>
      <c r="C631" s="19" t="s">
        <v>1430</v>
      </c>
      <c r="D631" s="47">
        <v>545</v>
      </c>
      <c r="E631" s="46">
        <f t="shared" si="17"/>
        <v>654</v>
      </c>
      <c r="G631" s="97">
        <f t="shared" si="18"/>
        <v>570</v>
      </c>
      <c r="H631" s="98">
        <f t="shared" si="19"/>
        <v>684</v>
      </c>
    </row>
    <row r="632" spans="1:8" x14ac:dyDescent="0.3">
      <c r="A632" s="9">
        <v>542</v>
      </c>
      <c r="B632" s="19" t="s">
        <v>116</v>
      </c>
      <c r="C632" s="19" t="s">
        <v>1431</v>
      </c>
      <c r="D632" s="47">
        <v>545</v>
      </c>
      <c r="E632" s="46">
        <f t="shared" si="17"/>
        <v>654</v>
      </c>
      <c r="G632" s="97">
        <f t="shared" si="18"/>
        <v>570</v>
      </c>
      <c r="H632" s="98">
        <f t="shared" si="19"/>
        <v>684</v>
      </c>
    </row>
    <row r="633" spans="1:8" x14ac:dyDescent="0.3">
      <c r="A633" s="9">
        <v>543</v>
      </c>
      <c r="B633" s="19" t="s">
        <v>117</v>
      </c>
      <c r="C633" s="19" t="s">
        <v>1432</v>
      </c>
      <c r="D633" s="47">
        <v>545</v>
      </c>
      <c r="E633" s="46">
        <f t="shared" si="17"/>
        <v>654</v>
      </c>
      <c r="G633" s="97">
        <f t="shared" si="18"/>
        <v>570</v>
      </c>
      <c r="H633" s="98">
        <f t="shared" si="19"/>
        <v>684</v>
      </c>
    </row>
    <row r="634" spans="1:8" x14ac:dyDescent="0.3">
      <c r="A634" s="9">
        <v>544</v>
      </c>
      <c r="B634" s="19" t="s">
        <v>86</v>
      </c>
      <c r="C634" s="19" t="s">
        <v>1433</v>
      </c>
      <c r="D634" s="47">
        <v>545</v>
      </c>
      <c r="E634" s="46">
        <f t="shared" si="17"/>
        <v>654</v>
      </c>
      <c r="G634" s="97">
        <f t="shared" si="18"/>
        <v>570</v>
      </c>
      <c r="H634" s="98">
        <f t="shared" si="19"/>
        <v>684</v>
      </c>
    </row>
    <row r="635" spans="1:8" x14ac:dyDescent="0.3">
      <c r="A635" s="9">
        <v>545</v>
      </c>
      <c r="B635" s="19" t="s">
        <v>1434</v>
      </c>
      <c r="C635" s="19" t="s">
        <v>1435</v>
      </c>
      <c r="D635" s="47">
        <v>286</v>
      </c>
      <c r="E635" s="46">
        <f t="shared" si="17"/>
        <v>343.2</v>
      </c>
      <c r="G635" s="97">
        <f t="shared" si="18"/>
        <v>299</v>
      </c>
      <c r="H635" s="98">
        <f t="shared" si="19"/>
        <v>358.8</v>
      </c>
    </row>
    <row r="636" spans="1:8" x14ac:dyDescent="0.3">
      <c r="A636" s="9">
        <v>546</v>
      </c>
      <c r="B636" s="19" t="s">
        <v>118</v>
      </c>
      <c r="C636" s="19" t="s">
        <v>1436</v>
      </c>
      <c r="D636" s="47">
        <v>545</v>
      </c>
      <c r="E636" s="46">
        <f t="shared" si="17"/>
        <v>654</v>
      </c>
      <c r="G636" s="97">
        <f t="shared" si="18"/>
        <v>570</v>
      </c>
      <c r="H636" s="98">
        <f t="shared" si="19"/>
        <v>684</v>
      </c>
    </row>
    <row r="637" spans="1:8" x14ac:dyDescent="0.3">
      <c r="A637" s="9">
        <v>547</v>
      </c>
      <c r="B637" s="19" t="s">
        <v>119</v>
      </c>
      <c r="C637" s="19" t="s">
        <v>1437</v>
      </c>
      <c r="D637" s="47">
        <v>245</v>
      </c>
      <c r="E637" s="46">
        <f t="shared" si="17"/>
        <v>294</v>
      </c>
      <c r="G637" s="97">
        <f t="shared" si="18"/>
        <v>256</v>
      </c>
      <c r="H637" s="98">
        <f t="shared" si="19"/>
        <v>307.2</v>
      </c>
    </row>
    <row r="638" spans="1:8" x14ac:dyDescent="0.3">
      <c r="A638" s="9">
        <v>548</v>
      </c>
      <c r="B638" s="19" t="s">
        <v>120</v>
      </c>
      <c r="C638" s="19" t="s">
        <v>1438</v>
      </c>
      <c r="D638" s="47">
        <v>545</v>
      </c>
      <c r="E638" s="46">
        <f t="shared" si="17"/>
        <v>654</v>
      </c>
      <c r="G638" s="97">
        <f t="shared" si="18"/>
        <v>570</v>
      </c>
      <c r="H638" s="98">
        <f t="shared" si="19"/>
        <v>684</v>
      </c>
    </row>
    <row r="639" spans="1:8" x14ac:dyDescent="0.3">
      <c r="A639" s="9">
        <v>549</v>
      </c>
      <c r="B639" s="19" t="s">
        <v>972</v>
      </c>
      <c r="C639" s="19" t="s">
        <v>1439</v>
      </c>
      <c r="D639" s="47">
        <v>545</v>
      </c>
      <c r="E639" s="46">
        <f t="shared" si="17"/>
        <v>654</v>
      </c>
      <c r="G639" s="97">
        <f t="shared" si="18"/>
        <v>570</v>
      </c>
      <c r="H639" s="98">
        <f t="shared" si="19"/>
        <v>684</v>
      </c>
    </row>
    <row r="640" spans="1:8" ht="37.5" x14ac:dyDescent="0.3">
      <c r="A640" s="9">
        <v>550</v>
      </c>
      <c r="B640" s="19" t="s">
        <v>992</v>
      </c>
      <c r="C640" s="19" t="s">
        <v>1440</v>
      </c>
      <c r="D640" s="47">
        <v>530</v>
      </c>
      <c r="E640" s="46">
        <f t="shared" si="17"/>
        <v>636</v>
      </c>
      <c r="G640" s="97">
        <f t="shared" si="18"/>
        <v>554</v>
      </c>
      <c r="H640" s="98">
        <f t="shared" si="19"/>
        <v>664.8</v>
      </c>
    </row>
    <row r="641" spans="1:8" ht="75" x14ac:dyDescent="0.3">
      <c r="A641" s="9">
        <v>551</v>
      </c>
      <c r="B641" s="19" t="s">
        <v>993</v>
      </c>
      <c r="C641" s="25" t="s">
        <v>1441</v>
      </c>
      <c r="D641" s="47">
        <v>659</v>
      </c>
      <c r="E641" s="46">
        <f t="shared" si="17"/>
        <v>790.8</v>
      </c>
      <c r="G641" s="97">
        <f t="shared" si="18"/>
        <v>689</v>
      </c>
      <c r="H641" s="98">
        <f t="shared" si="19"/>
        <v>826.8</v>
      </c>
    </row>
    <row r="642" spans="1:8" ht="37.5" x14ac:dyDescent="0.3">
      <c r="A642" s="9">
        <v>552</v>
      </c>
      <c r="B642" s="19" t="s">
        <v>660</v>
      </c>
      <c r="C642" s="19" t="s">
        <v>1442</v>
      </c>
      <c r="D642" s="47">
        <v>160</v>
      </c>
      <c r="E642" s="46">
        <f t="shared" si="17"/>
        <v>192</v>
      </c>
      <c r="G642" s="97">
        <f t="shared" si="18"/>
        <v>167</v>
      </c>
      <c r="H642" s="98">
        <f t="shared" si="19"/>
        <v>200.4</v>
      </c>
    </row>
    <row r="643" spans="1:8" ht="37.5" x14ac:dyDescent="0.3">
      <c r="A643" s="9">
        <v>553</v>
      </c>
      <c r="B643" s="19" t="s">
        <v>1021</v>
      </c>
      <c r="C643" s="19" t="s">
        <v>1443</v>
      </c>
      <c r="D643" s="47">
        <v>142</v>
      </c>
      <c r="E643" s="46">
        <f t="shared" si="17"/>
        <v>170.4</v>
      </c>
      <c r="G643" s="97">
        <f t="shared" si="18"/>
        <v>149</v>
      </c>
      <c r="H643" s="98">
        <f t="shared" si="19"/>
        <v>178.79999999999998</v>
      </c>
    </row>
    <row r="644" spans="1:8" x14ac:dyDescent="0.3">
      <c r="A644" s="9">
        <v>554</v>
      </c>
      <c r="B644" s="19" t="s">
        <v>1022</v>
      </c>
      <c r="C644" s="19" t="s">
        <v>1444</v>
      </c>
      <c r="D644" s="47">
        <v>691</v>
      </c>
      <c r="E644" s="46">
        <f t="shared" si="17"/>
        <v>829.19999999999993</v>
      </c>
      <c r="G644" s="97">
        <f t="shared" si="18"/>
        <v>723</v>
      </c>
      <c r="H644" s="98">
        <f t="shared" si="19"/>
        <v>867.6</v>
      </c>
    </row>
    <row r="645" spans="1:8" ht="37.5" x14ac:dyDescent="0.3">
      <c r="A645" s="9">
        <v>555</v>
      </c>
      <c r="B645" s="19" t="s">
        <v>1023</v>
      </c>
      <c r="C645" s="19" t="s">
        <v>1445</v>
      </c>
      <c r="D645" s="47">
        <v>344</v>
      </c>
      <c r="E645" s="46">
        <f t="shared" si="17"/>
        <v>412.8</v>
      </c>
      <c r="G645" s="97">
        <f t="shared" si="18"/>
        <v>360</v>
      </c>
      <c r="H645" s="98">
        <f t="shared" si="19"/>
        <v>432</v>
      </c>
    </row>
    <row r="646" spans="1:8" ht="37.5" x14ac:dyDescent="0.3">
      <c r="A646" s="9">
        <v>556</v>
      </c>
      <c r="B646" s="19" t="s">
        <v>1024</v>
      </c>
      <c r="C646" s="20" t="s">
        <v>1446</v>
      </c>
      <c r="D646" s="47">
        <v>283</v>
      </c>
      <c r="E646" s="46">
        <f t="shared" si="17"/>
        <v>339.59999999999997</v>
      </c>
      <c r="G646" s="97">
        <f t="shared" si="18"/>
        <v>296</v>
      </c>
      <c r="H646" s="98">
        <f t="shared" si="19"/>
        <v>355.2</v>
      </c>
    </row>
    <row r="647" spans="1:8" x14ac:dyDescent="0.3">
      <c r="A647" s="9">
        <v>557</v>
      </c>
      <c r="B647" s="19" t="s">
        <v>1025</v>
      </c>
      <c r="C647" s="19" t="s">
        <v>1447</v>
      </c>
      <c r="D647" s="47">
        <v>111</v>
      </c>
      <c r="E647" s="46">
        <f t="shared" si="17"/>
        <v>133.19999999999999</v>
      </c>
      <c r="G647" s="97">
        <f t="shared" si="18"/>
        <v>116</v>
      </c>
      <c r="H647" s="98">
        <f t="shared" si="19"/>
        <v>139.19999999999999</v>
      </c>
    </row>
    <row r="648" spans="1:8" x14ac:dyDescent="0.3">
      <c r="A648" s="9">
        <v>558</v>
      </c>
      <c r="B648" s="19" t="s">
        <v>1026</v>
      </c>
      <c r="C648" s="19" t="s">
        <v>1448</v>
      </c>
      <c r="D648" s="47">
        <v>111</v>
      </c>
      <c r="E648" s="46">
        <f t="shared" si="17"/>
        <v>133.19999999999999</v>
      </c>
      <c r="G648" s="97">
        <f t="shared" si="18"/>
        <v>116</v>
      </c>
      <c r="H648" s="98">
        <f t="shared" si="19"/>
        <v>139.19999999999999</v>
      </c>
    </row>
    <row r="649" spans="1:8" x14ac:dyDescent="0.3">
      <c r="A649" s="9">
        <v>559</v>
      </c>
      <c r="B649" s="19" t="s">
        <v>1027</v>
      </c>
      <c r="C649" s="19" t="s">
        <v>1449</v>
      </c>
      <c r="D649" s="47">
        <v>111</v>
      </c>
      <c r="E649" s="46">
        <f t="shared" si="17"/>
        <v>133.19999999999999</v>
      </c>
      <c r="G649" s="97">
        <f t="shared" si="18"/>
        <v>116</v>
      </c>
      <c r="H649" s="98">
        <f t="shared" si="19"/>
        <v>139.19999999999999</v>
      </c>
    </row>
    <row r="650" spans="1:8" x14ac:dyDescent="0.3">
      <c r="A650" s="9">
        <v>560</v>
      </c>
      <c r="B650" s="19" t="s">
        <v>1453</v>
      </c>
      <c r="C650" s="19" t="s">
        <v>1450</v>
      </c>
      <c r="D650" s="47">
        <v>120</v>
      </c>
      <c r="E650" s="46">
        <f t="shared" si="17"/>
        <v>144</v>
      </c>
      <c r="G650" s="97">
        <f t="shared" si="18"/>
        <v>126</v>
      </c>
      <c r="H650" s="98">
        <f t="shared" si="19"/>
        <v>151.19999999999999</v>
      </c>
    </row>
    <row r="651" spans="1:8" x14ac:dyDescent="0.3">
      <c r="A651" s="9">
        <v>561</v>
      </c>
      <c r="B651" s="19" t="s">
        <v>1455</v>
      </c>
      <c r="C651" s="19" t="s">
        <v>1451</v>
      </c>
      <c r="D651" s="47">
        <v>142</v>
      </c>
      <c r="E651" s="46">
        <f t="shared" si="17"/>
        <v>170.4</v>
      </c>
      <c r="G651" s="97">
        <f t="shared" si="18"/>
        <v>149</v>
      </c>
      <c r="H651" s="98">
        <f t="shared" si="19"/>
        <v>178.79999999999998</v>
      </c>
    </row>
    <row r="652" spans="1:8" x14ac:dyDescent="0.3">
      <c r="A652" s="9">
        <v>562</v>
      </c>
      <c r="B652" s="19" t="s">
        <v>1457</v>
      </c>
      <c r="C652" s="19" t="s">
        <v>1452</v>
      </c>
      <c r="D652" s="47">
        <v>125</v>
      </c>
      <c r="E652" s="46">
        <f t="shared" si="17"/>
        <v>150</v>
      </c>
      <c r="G652" s="97">
        <f t="shared" si="18"/>
        <v>131</v>
      </c>
      <c r="H652" s="98">
        <f t="shared" si="19"/>
        <v>157.19999999999999</v>
      </c>
    </row>
    <row r="653" spans="1:8" x14ac:dyDescent="0.3">
      <c r="A653" s="9">
        <v>563</v>
      </c>
      <c r="B653" s="19" t="s">
        <v>1459</v>
      </c>
      <c r="C653" s="19" t="s">
        <v>1454</v>
      </c>
      <c r="D653" s="47">
        <v>269</v>
      </c>
      <c r="E653" s="46">
        <f t="shared" si="17"/>
        <v>322.8</v>
      </c>
      <c r="G653" s="97">
        <f t="shared" si="18"/>
        <v>281</v>
      </c>
      <c r="H653" s="98">
        <f t="shared" si="19"/>
        <v>337.2</v>
      </c>
    </row>
    <row r="654" spans="1:8" x14ac:dyDescent="0.3">
      <c r="A654" s="9">
        <v>564</v>
      </c>
      <c r="B654" s="19" t="s">
        <v>1461</v>
      </c>
      <c r="C654" s="19" t="s">
        <v>1456</v>
      </c>
      <c r="D654" s="47">
        <v>394</v>
      </c>
      <c r="E654" s="46">
        <f t="shared" si="17"/>
        <v>472.79999999999995</v>
      </c>
      <c r="G654" s="97">
        <f t="shared" si="18"/>
        <v>412</v>
      </c>
      <c r="H654" s="98">
        <f t="shared" si="19"/>
        <v>494.4</v>
      </c>
    </row>
    <row r="655" spans="1:8" ht="37.5" x14ac:dyDescent="0.3">
      <c r="A655" s="9">
        <v>565</v>
      </c>
      <c r="B655" s="19" t="s">
        <v>2452</v>
      </c>
      <c r="C655" s="19" t="s">
        <v>1458</v>
      </c>
      <c r="D655" s="47">
        <v>210</v>
      </c>
      <c r="E655" s="46">
        <f t="shared" si="17"/>
        <v>252</v>
      </c>
      <c r="G655" s="97">
        <f t="shared" si="18"/>
        <v>220</v>
      </c>
      <c r="H655" s="98">
        <f t="shared" si="19"/>
        <v>264</v>
      </c>
    </row>
    <row r="656" spans="1:8" x14ac:dyDescent="0.3">
      <c r="A656" s="9">
        <v>566</v>
      </c>
      <c r="B656" s="19" t="s">
        <v>2453</v>
      </c>
      <c r="C656" s="19" t="s">
        <v>1460</v>
      </c>
      <c r="D656" s="47">
        <v>219</v>
      </c>
      <c r="E656" s="46">
        <f t="shared" si="17"/>
        <v>262.8</v>
      </c>
      <c r="G656" s="97">
        <f t="shared" si="18"/>
        <v>229</v>
      </c>
      <c r="H656" s="98">
        <f t="shared" si="19"/>
        <v>274.8</v>
      </c>
    </row>
    <row r="657" spans="1:8" x14ac:dyDescent="0.3">
      <c r="A657" s="9">
        <v>567</v>
      </c>
      <c r="B657" s="19" t="s">
        <v>2454</v>
      </c>
      <c r="C657" s="19" t="s">
        <v>1462</v>
      </c>
      <c r="D657" s="47">
        <v>134</v>
      </c>
      <c r="E657" s="46">
        <f t="shared" si="17"/>
        <v>160.79999999999998</v>
      </c>
      <c r="G657" s="97">
        <f t="shared" si="18"/>
        <v>140</v>
      </c>
      <c r="H657" s="98">
        <f t="shared" si="19"/>
        <v>168</v>
      </c>
    </row>
    <row r="658" spans="1:8" x14ac:dyDescent="0.3">
      <c r="A658" s="9">
        <v>568</v>
      </c>
      <c r="B658" s="29"/>
      <c r="C658" s="17" t="s">
        <v>2380</v>
      </c>
      <c r="D658" s="47"/>
      <c r="E658" s="27"/>
      <c r="G658" s="97"/>
      <c r="H658" s="98"/>
    </row>
    <row r="659" spans="1:8" ht="37.5" x14ac:dyDescent="0.3">
      <c r="A659" s="9">
        <v>569</v>
      </c>
      <c r="B659" s="32" t="s">
        <v>127</v>
      </c>
      <c r="C659" s="20" t="s">
        <v>1463</v>
      </c>
      <c r="D659" s="47">
        <v>87</v>
      </c>
      <c r="E659" s="46">
        <f t="shared" ref="E659:E722" si="20">D659*1.2</f>
        <v>104.39999999999999</v>
      </c>
      <c r="G659" s="97">
        <f t="shared" si="18"/>
        <v>91</v>
      </c>
      <c r="H659" s="98">
        <f t="shared" si="19"/>
        <v>109.2</v>
      </c>
    </row>
    <row r="660" spans="1:8" ht="37.5" x14ac:dyDescent="0.3">
      <c r="A660" s="9">
        <v>570</v>
      </c>
      <c r="B660" s="32" t="s">
        <v>128</v>
      </c>
      <c r="C660" s="19" t="s">
        <v>1464</v>
      </c>
      <c r="D660" s="47">
        <v>92</v>
      </c>
      <c r="E660" s="46">
        <f t="shared" si="20"/>
        <v>110.39999999999999</v>
      </c>
      <c r="G660" s="97">
        <f t="shared" si="18"/>
        <v>96</v>
      </c>
      <c r="H660" s="98">
        <f t="shared" si="19"/>
        <v>115.19999999999999</v>
      </c>
    </row>
    <row r="661" spans="1:8" ht="37.5" x14ac:dyDescent="0.3">
      <c r="A661" s="9">
        <v>571</v>
      </c>
      <c r="B661" s="32" t="s">
        <v>129</v>
      </c>
      <c r="C661" s="19" t="s">
        <v>1465</v>
      </c>
      <c r="D661" s="47">
        <v>116</v>
      </c>
      <c r="E661" s="46">
        <f t="shared" si="20"/>
        <v>139.19999999999999</v>
      </c>
      <c r="G661" s="97">
        <f t="shared" si="18"/>
        <v>121</v>
      </c>
      <c r="H661" s="98">
        <f t="shared" si="19"/>
        <v>145.19999999999999</v>
      </c>
    </row>
    <row r="662" spans="1:8" ht="37.5" x14ac:dyDescent="0.3">
      <c r="A662" s="9">
        <v>572</v>
      </c>
      <c r="B662" s="32" t="s">
        <v>130</v>
      </c>
      <c r="C662" s="19" t="s">
        <v>1466</v>
      </c>
      <c r="D662" s="47">
        <v>142</v>
      </c>
      <c r="E662" s="46">
        <f t="shared" si="20"/>
        <v>170.4</v>
      </c>
      <c r="G662" s="97">
        <f t="shared" si="18"/>
        <v>149</v>
      </c>
      <c r="H662" s="98">
        <f t="shared" si="19"/>
        <v>178.79999999999998</v>
      </c>
    </row>
    <row r="663" spans="1:8" ht="37.5" x14ac:dyDescent="0.3">
      <c r="A663" s="9">
        <v>573</v>
      </c>
      <c r="B663" s="32" t="s">
        <v>131</v>
      </c>
      <c r="C663" s="19" t="s">
        <v>1467</v>
      </c>
      <c r="D663" s="47">
        <v>160</v>
      </c>
      <c r="E663" s="46">
        <f t="shared" si="20"/>
        <v>192</v>
      </c>
      <c r="G663" s="97">
        <f t="shared" si="18"/>
        <v>167</v>
      </c>
      <c r="H663" s="98">
        <f t="shared" si="19"/>
        <v>200.4</v>
      </c>
    </row>
    <row r="664" spans="1:8" s="76" customFormat="1" ht="37.5" x14ac:dyDescent="0.3">
      <c r="A664" s="9">
        <v>574</v>
      </c>
      <c r="B664" s="32" t="s">
        <v>132</v>
      </c>
      <c r="C664" s="19" t="s">
        <v>1468</v>
      </c>
      <c r="D664" s="47">
        <v>108</v>
      </c>
      <c r="E664" s="46">
        <f t="shared" si="20"/>
        <v>129.6</v>
      </c>
      <c r="G664" s="97">
        <f t="shared" si="18"/>
        <v>113</v>
      </c>
      <c r="H664" s="98">
        <f t="shared" si="19"/>
        <v>135.6</v>
      </c>
    </row>
    <row r="665" spans="1:8" ht="37.5" x14ac:dyDescent="0.3">
      <c r="A665" s="9">
        <v>575</v>
      </c>
      <c r="B665" s="32" t="s">
        <v>133</v>
      </c>
      <c r="C665" s="19" t="s">
        <v>1469</v>
      </c>
      <c r="D665" s="47">
        <v>128</v>
      </c>
      <c r="E665" s="46">
        <f t="shared" si="20"/>
        <v>153.6</v>
      </c>
      <c r="G665" s="97">
        <f t="shared" si="18"/>
        <v>134</v>
      </c>
      <c r="H665" s="98">
        <f t="shared" si="19"/>
        <v>160.79999999999998</v>
      </c>
    </row>
    <row r="666" spans="1:8" ht="37.5" x14ac:dyDescent="0.3">
      <c r="A666" s="9">
        <v>576</v>
      </c>
      <c r="B666" s="32" t="s">
        <v>134</v>
      </c>
      <c r="C666" s="19" t="s">
        <v>1470</v>
      </c>
      <c r="D666" s="47">
        <v>691</v>
      </c>
      <c r="E666" s="46">
        <f t="shared" si="20"/>
        <v>829.19999999999993</v>
      </c>
      <c r="G666" s="97">
        <f t="shared" si="18"/>
        <v>723</v>
      </c>
      <c r="H666" s="98">
        <f t="shared" si="19"/>
        <v>867.6</v>
      </c>
    </row>
    <row r="667" spans="1:8" ht="37.5" x14ac:dyDescent="0.3">
      <c r="A667" s="9">
        <v>577</v>
      </c>
      <c r="B667" s="32" t="s">
        <v>1471</v>
      </c>
      <c r="C667" s="19" t="s">
        <v>1472</v>
      </c>
      <c r="D667" s="47">
        <v>138</v>
      </c>
      <c r="E667" s="46">
        <f t="shared" si="20"/>
        <v>165.6</v>
      </c>
      <c r="G667" s="97">
        <f t="shared" si="18"/>
        <v>144</v>
      </c>
      <c r="H667" s="98">
        <f t="shared" si="19"/>
        <v>172.79999999999998</v>
      </c>
    </row>
    <row r="668" spans="1:8" ht="37.5" x14ac:dyDescent="0.3">
      <c r="A668" s="9">
        <v>578</v>
      </c>
      <c r="B668" s="32" t="s">
        <v>135</v>
      </c>
      <c r="C668" s="19" t="s">
        <v>1473</v>
      </c>
      <c r="D668" s="47">
        <v>659</v>
      </c>
      <c r="E668" s="46">
        <f t="shared" si="20"/>
        <v>790.8</v>
      </c>
      <c r="G668" s="97">
        <f t="shared" si="18"/>
        <v>689</v>
      </c>
      <c r="H668" s="98">
        <f t="shared" si="19"/>
        <v>826.8</v>
      </c>
    </row>
    <row r="669" spans="1:8" ht="37.5" x14ac:dyDescent="0.3">
      <c r="A669" s="9">
        <v>579</v>
      </c>
      <c r="B669" s="32" t="s">
        <v>136</v>
      </c>
      <c r="C669" s="19" t="s">
        <v>1474</v>
      </c>
      <c r="D669" s="47">
        <v>694</v>
      </c>
      <c r="E669" s="46">
        <f t="shared" si="20"/>
        <v>832.8</v>
      </c>
      <c r="G669" s="97">
        <f t="shared" si="18"/>
        <v>726</v>
      </c>
      <c r="H669" s="98">
        <f t="shared" si="19"/>
        <v>871.19999999999993</v>
      </c>
    </row>
    <row r="670" spans="1:8" ht="37.5" x14ac:dyDescent="0.3">
      <c r="A670" s="9">
        <v>580</v>
      </c>
      <c r="B670" s="32" t="s">
        <v>137</v>
      </c>
      <c r="C670" s="19" t="s">
        <v>1475</v>
      </c>
      <c r="D670" s="47">
        <v>297</v>
      </c>
      <c r="E670" s="46">
        <f t="shared" si="20"/>
        <v>356.4</v>
      </c>
      <c r="G670" s="97">
        <f t="shared" si="18"/>
        <v>311</v>
      </c>
      <c r="H670" s="98">
        <f t="shared" si="19"/>
        <v>373.2</v>
      </c>
    </row>
    <row r="671" spans="1:8" ht="56.25" x14ac:dyDescent="0.3">
      <c r="A671" s="9">
        <v>581</v>
      </c>
      <c r="B671" s="32" t="s">
        <v>138</v>
      </c>
      <c r="C671" s="19" t="s">
        <v>1476</v>
      </c>
      <c r="D671" s="47">
        <v>441</v>
      </c>
      <c r="E671" s="46">
        <f t="shared" si="20"/>
        <v>529.19999999999993</v>
      </c>
      <c r="G671" s="97">
        <f t="shared" si="18"/>
        <v>461</v>
      </c>
      <c r="H671" s="98">
        <f t="shared" si="19"/>
        <v>553.19999999999993</v>
      </c>
    </row>
    <row r="672" spans="1:8" ht="37.5" x14ac:dyDescent="0.3">
      <c r="A672" s="9">
        <v>582</v>
      </c>
      <c r="B672" s="32" t="s">
        <v>139</v>
      </c>
      <c r="C672" s="19" t="s">
        <v>1477</v>
      </c>
      <c r="D672" s="47">
        <v>134</v>
      </c>
      <c r="E672" s="46">
        <f t="shared" si="20"/>
        <v>160.79999999999998</v>
      </c>
      <c r="G672" s="97">
        <f t="shared" si="18"/>
        <v>140</v>
      </c>
      <c r="H672" s="98">
        <f t="shared" si="19"/>
        <v>168</v>
      </c>
    </row>
    <row r="673" spans="1:8" s="38" customFormat="1" x14ac:dyDescent="0.3">
      <c r="A673" s="9">
        <v>583</v>
      </c>
      <c r="B673" s="29"/>
      <c r="C673" s="17" t="s">
        <v>809</v>
      </c>
      <c r="D673" s="47"/>
      <c r="E673" s="46"/>
      <c r="G673" s="97"/>
      <c r="H673" s="98"/>
    </row>
    <row r="674" spans="1:8" s="38" customFormat="1" ht="37.5" x14ac:dyDescent="0.3">
      <c r="A674" s="9">
        <v>584</v>
      </c>
      <c r="B674" s="29" t="s">
        <v>140</v>
      </c>
      <c r="C674" s="19" t="s">
        <v>1478</v>
      </c>
      <c r="D674" s="47">
        <v>108</v>
      </c>
      <c r="E674" s="46">
        <f t="shared" si="20"/>
        <v>129.6</v>
      </c>
      <c r="G674" s="97">
        <f t="shared" si="18"/>
        <v>113</v>
      </c>
      <c r="H674" s="98">
        <f t="shared" si="19"/>
        <v>135.6</v>
      </c>
    </row>
    <row r="675" spans="1:8" s="38" customFormat="1" ht="37.5" x14ac:dyDescent="0.3">
      <c r="A675" s="9">
        <v>585</v>
      </c>
      <c r="B675" s="29" t="s">
        <v>141</v>
      </c>
      <c r="C675" s="19" t="s">
        <v>1479</v>
      </c>
      <c r="D675" s="47">
        <v>250</v>
      </c>
      <c r="E675" s="46">
        <f t="shared" si="20"/>
        <v>300</v>
      </c>
      <c r="G675" s="97">
        <f t="shared" si="18"/>
        <v>262</v>
      </c>
      <c r="H675" s="98">
        <f t="shared" si="19"/>
        <v>314.39999999999998</v>
      </c>
    </row>
    <row r="676" spans="1:8" s="38" customFormat="1" ht="37.5" x14ac:dyDescent="0.3">
      <c r="A676" s="9">
        <v>586</v>
      </c>
      <c r="B676" s="29" t="s">
        <v>142</v>
      </c>
      <c r="C676" s="19" t="s">
        <v>1480</v>
      </c>
      <c r="D676" s="47">
        <v>543</v>
      </c>
      <c r="E676" s="46">
        <f t="shared" si="20"/>
        <v>651.6</v>
      </c>
      <c r="G676" s="97">
        <f t="shared" si="18"/>
        <v>568</v>
      </c>
      <c r="H676" s="98">
        <f t="shared" si="19"/>
        <v>681.6</v>
      </c>
    </row>
    <row r="677" spans="1:8" s="38" customFormat="1" ht="37.5" x14ac:dyDescent="0.3">
      <c r="A677" s="9">
        <v>587</v>
      </c>
      <c r="B677" s="29" t="s">
        <v>143</v>
      </c>
      <c r="C677" s="19" t="s">
        <v>1481</v>
      </c>
      <c r="D677" s="47">
        <v>138</v>
      </c>
      <c r="E677" s="46">
        <f t="shared" si="20"/>
        <v>165.6</v>
      </c>
      <c r="G677" s="97">
        <f t="shared" si="18"/>
        <v>144</v>
      </c>
      <c r="H677" s="98">
        <f t="shared" si="19"/>
        <v>172.79999999999998</v>
      </c>
    </row>
    <row r="678" spans="1:8" s="38" customFormat="1" x14ac:dyDescent="0.3">
      <c r="A678" s="9">
        <v>588</v>
      </c>
      <c r="B678" s="29" t="s">
        <v>144</v>
      </c>
      <c r="C678" s="19" t="s">
        <v>1482</v>
      </c>
      <c r="D678" s="47">
        <v>87</v>
      </c>
      <c r="E678" s="46">
        <f t="shared" si="20"/>
        <v>104.39999999999999</v>
      </c>
      <c r="G678" s="97">
        <f t="shared" si="18"/>
        <v>91</v>
      </c>
      <c r="H678" s="98">
        <f t="shared" si="19"/>
        <v>109.2</v>
      </c>
    </row>
    <row r="679" spans="1:8" s="38" customFormat="1" ht="37.5" x14ac:dyDescent="0.3">
      <c r="A679" s="9">
        <v>589</v>
      </c>
      <c r="B679" s="29" t="s">
        <v>145</v>
      </c>
      <c r="C679" s="19" t="s">
        <v>1483</v>
      </c>
      <c r="D679" s="47">
        <f>D682</f>
        <v>545</v>
      </c>
      <c r="E679" s="46">
        <f t="shared" si="20"/>
        <v>654</v>
      </c>
      <c r="G679" s="97">
        <f t="shared" si="18"/>
        <v>570</v>
      </c>
      <c r="H679" s="98">
        <f t="shared" si="19"/>
        <v>684</v>
      </c>
    </row>
    <row r="680" spans="1:8" s="38" customFormat="1" ht="37.5" x14ac:dyDescent="0.3">
      <c r="A680" s="9">
        <v>590</v>
      </c>
      <c r="B680" s="29" t="s">
        <v>146</v>
      </c>
      <c r="C680" s="19" t="s">
        <v>1484</v>
      </c>
      <c r="D680" s="47">
        <v>498</v>
      </c>
      <c r="E680" s="46">
        <f t="shared" si="20"/>
        <v>597.6</v>
      </c>
      <c r="G680" s="97">
        <f t="shared" si="18"/>
        <v>521</v>
      </c>
      <c r="H680" s="98">
        <f t="shared" si="19"/>
        <v>625.19999999999993</v>
      </c>
    </row>
    <row r="681" spans="1:8" s="38" customFormat="1" ht="37.5" x14ac:dyDescent="0.3">
      <c r="A681" s="9">
        <v>591</v>
      </c>
      <c r="B681" s="29" t="s">
        <v>1485</v>
      </c>
      <c r="C681" s="19" t="s">
        <v>1486</v>
      </c>
      <c r="D681" s="47">
        <v>545</v>
      </c>
      <c r="E681" s="46">
        <f t="shared" si="20"/>
        <v>654</v>
      </c>
      <c r="G681" s="97">
        <f t="shared" si="18"/>
        <v>570</v>
      </c>
      <c r="H681" s="98">
        <f t="shared" si="19"/>
        <v>684</v>
      </c>
    </row>
    <row r="682" spans="1:8" s="38" customFormat="1" ht="37.5" x14ac:dyDescent="0.3">
      <c r="A682" s="9">
        <v>592</v>
      </c>
      <c r="B682" s="29" t="s">
        <v>87</v>
      </c>
      <c r="C682" s="19" t="s">
        <v>1487</v>
      </c>
      <c r="D682" s="47">
        <f t="shared" ref="D682" si="21">D681</f>
        <v>545</v>
      </c>
      <c r="E682" s="46">
        <f t="shared" si="20"/>
        <v>654</v>
      </c>
      <c r="G682" s="97">
        <f t="shared" si="18"/>
        <v>570</v>
      </c>
      <c r="H682" s="98">
        <f t="shared" si="19"/>
        <v>684</v>
      </c>
    </row>
    <row r="683" spans="1:8" s="38" customFormat="1" ht="37.5" x14ac:dyDescent="0.3">
      <c r="A683" s="9">
        <v>593</v>
      </c>
      <c r="B683" s="29" t="s">
        <v>147</v>
      </c>
      <c r="C683" s="19" t="s">
        <v>1488</v>
      </c>
      <c r="D683" s="47">
        <v>348</v>
      </c>
      <c r="E683" s="46">
        <f t="shared" si="20"/>
        <v>417.59999999999997</v>
      </c>
      <c r="G683" s="97">
        <f t="shared" si="18"/>
        <v>364</v>
      </c>
      <c r="H683" s="98">
        <f t="shared" si="19"/>
        <v>436.8</v>
      </c>
    </row>
    <row r="684" spans="1:8" ht="37.5" x14ac:dyDescent="0.3">
      <c r="A684" s="9">
        <v>594</v>
      </c>
      <c r="B684" s="29" t="s">
        <v>88</v>
      </c>
      <c r="C684" s="19" t="s">
        <v>1489</v>
      </c>
      <c r="D684" s="47">
        <v>96</v>
      </c>
      <c r="E684" s="46">
        <f t="shared" si="20"/>
        <v>115.19999999999999</v>
      </c>
      <c r="G684" s="97">
        <f t="shared" si="18"/>
        <v>100</v>
      </c>
      <c r="H684" s="98">
        <f t="shared" si="19"/>
        <v>120</v>
      </c>
    </row>
    <row r="685" spans="1:8" ht="37.5" x14ac:dyDescent="0.3">
      <c r="A685" s="9">
        <v>595</v>
      </c>
      <c r="B685" s="29" t="s">
        <v>148</v>
      </c>
      <c r="C685" s="19" t="s">
        <v>1490</v>
      </c>
      <c r="D685" s="47">
        <f>D679</f>
        <v>545</v>
      </c>
      <c r="E685" s="46">
        <f t="shared" si="20"/>
        <v>654</v>
      </c>
      <c r="G685" s="97">
        <f t="shared" ref="G685:G748" si="22">ROUND(D685*1.046,0)</f>
        <v>570</v>
      </c>
      <c r="H685" s="98">
        <f t="shared" ref="H685:H748" si="23">G685*1.2</f>
        <v>684</v>
      </c>
    </row>
    <row r="686" spans="1:8" ht="37.5" x14ac:dyDescent="0.3">
      <c r="A686" s="9">
        <v>596</v>
      </c>
      <c r="B686" s="29" t="s">
        <v>149</v>
      </c>
      <c r="C686" s="19" t="s">
        <v>1491</v>
      </c>
      <c r="D686" s="47">
        <v>132</v>
      </c>
      <c r="E686" s="46">
        <f t="shared" si="20"/>
        <v>158.4</v>
      </c>
      <c r="G686" s="97">
        <f t="shared" si="22"/>
        <v>138</v>
      </c>
      <c r="H686" s="98">
        <f t="shared" si="23"/>
        <v>165.6</v>
      </c>
    </row>
    <row r="687" spans="1:8" x14ac:dyDescent="0.3">
      <c r="A687" s="9">
        <v>597</v>
      </c>
      <c r="B687" s="29" t="s">
        <v>150</v>
      </c>
      <c r="C687" s="19" t="s">
        <v>1492</v>
      </c>
      <c r="D687" s="47">
        <v>61</v>
      </c>
      <c r="E687" s="46">
        <f t="shared" si="20"/>
        <v>73.2</v>
      </c>
      <c r="G687" s="97">
        <f t="shared" si="22"/>
        <v>64</v>
      </c>
      <c r="H687" s="98">
        <f t="shared" si="23"/>
        <v>76.8</v>
      </c>
    </row>
    <row r="688" spans="1:8" ht="56.25" x14ac:dyDescent="0.3">
      <c r="A688" s="9">
        <v>598</v>
      </c>
      <c r="B688" s="29" t="s">
        <v>151</v>
      </c>
      <c r="C688" s="19" t="s">
        <v>1493</v>
      </c>
      <c r="D688" s="47">
        <v>694</v>
      </c>
      <c r="E688" s="46">
        <f t="shared" si="20"/>
        <v>832.8</v>
      </c>
      <c r="G688" s="97">
        <f t="shared" si="22"/>
        <v>726</v>
      </c>
      <c r="H688" s="98">
        <f t="shared" si="23"/>
        <v>871.19999999999993</v>
      </c>
    </row>
    <row r="689" spans="1:8" ht="75" x14ac:dyDescent="0.3">
      <c r="A689" s="9">
        <v>599</v>
      </c>
      <c r="B689" s="29" t="s">
        <v>152</v>
      </c>
      <c r="C689" s="19" t="s">
        <v>1494</v>
      </c>
      <c r="D689" s="47">
        <f>D674+D675+D676+D677+D678+D679+D680+D681+D682+D683+D684+D685+D686+D687+D688</f>
        <v>5135</v>
      </c>
      <c r="E689" s="46">
        <f t="shared" si="20"/>
        <v>6162</v>
      </c>
      <c r="G689" s="97">
        <f t="shared" si="22"/>
        <v>5371</v>
      </c>
      <c r="H689" s="98">
        <f t="shared" si="23"/>
        <v>6445.2</v>
      </c>
    </row>
    <row r="690" spans="1:8" ht="37.5" x14ac:dyDescent="0.3">
      <c r="A690" s="9">
        <v>600</v>
      </c>
      <c r="B690" s="29" t="s">
        <v>153</v>
      </c>
      <c r="C690" s="19" t="s">
        <v>1495</v>
      </c>
      <c r="D690" s="47">
        <v>326</v>
      </c>
      <c r="E690" s="46">
        <f t="shared" si="20"/>
        <v>391.2</v>
      </c>
      <c r="G690" s="97">
        <f t="shared" si="22"/>
        <v>341</v>
      </c>
      <c r="H690" s="98">
        <f t="shared" si="23"/>
        <v>409.2</v>
      </c>
    </row>
    <row r="691" spans="1:8" ht="37.5" x14ac:dyDescent="0.3">
      <c r="A691" s="9">
        <v>601</v>
      </c>
      <c r="B691" s="29" t="s">
        <v>154</v>
      </c>
      <c r="C691" s="19" t="s">
        <v>1496</v>
      </c>
      <c r="D691" s="47">
        <v>545</v>
      </c>
      <c r="E691" s="46">
        <f t="shared" si="20"/>
        <v>654</v>
      </c>
      <c r="G691" s="97">
        <f t="shared" si="22"/>
        <v>570</v>
      </c>
      <c r="H691" s="98">
        <f t="shared" si="23"/>
        <v>684</v>
      </c>
    </row>
    <row r="692" spans="1:8" ht="37.5" x14ac:dyDescent="0.3">
      <c r="A692" s="9">
        <v>602</v>
      </c>
      <c r="B692" s="29" t="s">
        <v>155</v>
      </c>
      <c r="C692" s="19" t="s">
        <v>1497</v>
      </c>
      <c r="D692" s="47">
        <v>128</v>
      </c>
      <c r="E692" s="46">
        <f t="shared" si="20"/>
        <v>153.6</v>
      </c>
      <c r="G692" s="97">
        <f t="shared" si="22"/>
        <v>134</v>
      </c>
      <c r="H692" s="98">
        <f t="shared" si="23"/>
        <v>160.79999999999998</v>
      </c>
    </row>
    <row r="693" spans="1:8" x14ac:dyDescent="0.3">
      <c r="A693" s="9">
        <v>603</v>
      </c>
      <c r="B693" s="29" t="s">
        <v>156</v>
      </c>
      <c r="C693" s="19" t="s">
        <v>1498</v>
      </c>
      <c r="D693" s="47">
        <v>286</v>
      </c>
      <c r="E693" s="46">
        <f t="shared" si="20"/>
        <v>343.2</v>
      </c>
      <c r="G693" s="97">
        <f t="shared" si="22"/>
        <v>299</v>
      </c>
      <c r="H693" s="98">
        <f t="shared" si="23"/>
        <v>358.8</v>
      </c>
    </row>
    <row r="694" spans="1:8" ht="37.5" x14ac:dyDescent="0.3">
      <c r="A694" s="9">
        <v>604</v>
      </c>
      <c r="B694" s="29" t="s">
        <v>157</v>
      </c>
      <c r="C694" s="19" t="s">
        <v>1499</v>
      </c>
      <c r="D694" s="47">
        <v>442</v>
      </c>
      <c r="E694" s="46">
        <f t="shared" si="20"/>
        <v>530.4</v>
      </c>
      <c r="G694" s="97">
        <f t="shared" si="22"/>
        <v>462</v>
      </c>
      <c r="H694" s="98">
        <f t="shared" si="23"/>
        <v>554.4</v>
      </c>
    </row>
    <row r="695" spans="1:8" ht="37.5" x14ac:dyDescent="0.3">
      <c r="A695" s="9">
        <v>605</v>
      </c>
      <c r="B695" s="29" t="s">
        <v>158</v>
      </c>
      <c r="C695" s="19" t="s">
        <v>1500</v>
      </c>
      <c r="D695" s="47">
        <v>344</v>
      </c>
      <c r="E695" s="46">
        <f t="shared" si="20"/>
        <v>412.8</v>
      </c>
      <c r="G695" s="97">
        <f t="shared" si="22"/>
        <v>360</v>
      </c>
      <c r="H695" s="98">
        <f t="shared" si="23"/>
        <v>432</v>
      </c>
    </row>
    <row r="696" spans="1:8" ht="37.5" x14ac:dyDescent="0.3">
      <c r="A696" s="9">
        <v>606</v>
      </c>
      <c r="B696" s="29" t="s">
        <v>159</v>
      </c>
      <c r="C696" s="19" t="s">
        <v>1501</v>
      </c>
      <c r="D696" s="47">
        <f>D685</f>
        <v>545</v>
      </c>
      <c r="E696" s="46">
        <f t="shared" si="20"/>
        <v>654</v>
      </c>
      <c r="G696" s="97">
        <f t="shared" si="22"/>
        <v>570</v>
      </c>
      <c r="H696" s="98">
        <f t="shared" si="23"/>
        <v>684</v>
      </c>
    </row>
    <row r="697" spans="1:8" ht="37.5" x14ac:dyDescent="0.3">
      <c r="A697" s="9">
        <v>607</v>
      </c>
      <c r="B697" s="29" t="s">
        <v>160</v>
      </c>
      <c r="C697" s="19" t="s">
        <v>1502</v>
      </c>
      <c r="D697" s="47">
        <v>422</v>
      </c>
      <c r="E697" s="46">
        <f t="shared" si="20"/>
        <v>506.4</v>
      </c>
      <c r="G697" s="97">
        <f t="shared" si="22"/>
        <v>441</v>
      </c>
      <c r="H697" s="98">
        <f t="shared" si="23"/>
        <v>529.19999999999993</v>
      </c>
    </row>
    <row r="698" spans="1:8" ht="37.5" x14ac:dyDescent="0.3">
      <c r="A698" s="9">
        <v>608</v>
      </c>
      <c r="B698" s="29" t="s">
        <v>1028</v>
      </c>
      <c r="C698" s="19" t="s">
        <v>1503</v>
      </c>
      <c r="D698" s="47">
        <f>D696</f>
        <v>545</v>
      </c>
      <c r="E698" s="46">
        <f t="shared" si="20"/>
        <v>654</v>
      </c>
      <c r="G698" s="97">
        <f t="shared" si="22"/>
        <v>570</v>
      </c>
      <c r="H698" s="98">
        <f t="shared" si="23"/>
        <v>684</v>
      </c>
    </row>
    <row r="699" spans="1:8" ht="37.5" x14ac:dyDescent="0.3">
      <c r="A699" s="9">
        <v>609</v>
      </c>
      <c r="B699" s="29" t="s">
        <v>1029</v>
      </c>
      <c r="C699" s="19" t="s">
        <v>1504</v>
      </c>
      <c r="D699" s="47">
        <v>350</v>
      </c>
      <c r="E699" s="46">
        <f t="shared" si="20"/>
        <v>420</v>
      </c>
      <c r="G699" s="97">
        <f t="shared" si="22"/>
        <v>366</v>
      </c>
      <c r="H699" s="98">
        <f t="shared" si="23"/>
        <v>439.2</v>
      </c>
    </row>
    <row r="700" spans="1:8" ht="37.5" x14ac:dyDescent="0.3">
      <c r="A700" s="9">
        <v>610</v>
      </c>
      <c r="B700" s="29" t="s">
        <v>1030</v>
      </c>
      <c r="C700" s="19" t="s">
        <v>1505</v>
      </c>
      <c r="D700" s="47">
        <v>125</v>
      </c>
      <c r="E700" s="46">
        <f t="shared" si="20"/>
        <v>150</v>
      </c>
      <c r="G700" s="97">
        <f t="shared" si="22"/>
        <v>131</v>
      </c>
      <c r="H700" s="98">
        <f t="shared" si="23"/>
        <v>157.19999999999999</v>
      </c>
    </row>
    <row r="701" spans="1:8" ht="37.5" x14ac:dyDescent="0.3">
      <c r="A701" s="9">
        <v>611</v>
      </c>
      <c r="B701" s="29" t="s">
        <v>1506</v>
      </c>
      <c r="C701" s="19" t="s">
        <v>1507</v>
      </c>
      <c r="D701" s="47">
        <v>269</v>
      </c>
      <c r="E701" s="46">
        <f t="shared" si="20"/>
        <v>322.8</v>
      </c>
      <c r="G701" s="97">
        <f t="shared" si="22"/>
        <v>281</v>
      </c>
      <c r="H701" s="98">
        <f t="shared" si="23"/>
        <v>337.2</v>
      </c>
    </row>
    <row r="702" spans="1:8" ht="37.5" x14ac:dyDescent="0.3">
      <c r="A702" s="9">
        <v>612</v>
      </c>
      <c r="B702" s="29" t="s">
        <v>1508</v>
      </c>
      <c r="C702" s="19" t="s">
        <v>1509</v>
      </c>
      <c r="D702" s="47">
        <v>210</v>
      </c>
      <c r="E702" s="46">
        <f t="shared" si="20"/>
        <v>252</v>
      </c>
      <c r="G702" s="97">
        <f t="shared" si="22"/>
        <v>220</v>
      </c>
      <c r="H702" s="98">
        <f t="shared" si="23"/>
        <v>264</v>
      </c>
    </row>
    <row r="703" spans="1:8" ht="37.5" x14ac:dyDescent="0.3">
      <c r="A703" s="9">
        <v>613</v>
      </c>
      <c r="B703" s="29" t="s">
        <v>1510</v>
      </c>
      <c r="C703" s="19" t="s">
        <v>1511</v>
      </c>
      <c r="D703" s="47">
        <v>134</v>
      </c>
      <c r="E703" s="46">
        <f t="shared" si="20"/>
        <v>160.79999999999998</v>
      </c>
      <c r="G703" s="97">
        <f t="shared" si="22"/>
        <v>140</v>
      </c>
      <c r="H703" s="98">
        <f t="shared" si="23"/>
        <v>168</v>
      </c>
    </row>
    <row r="704" spans="1:8" x14ac:dyDescent="0.3">
      <c r="A704" s="9">
        <v>614</v>
      </c>
      <c r="B704" s="29"/>
      <c r="C704" s="23" t="s">
        <v>2381</v>
      </c>
      <c r="D704" s="47"/>
      <c r="E704" s="23"/>
      <c r="G704" s="97"/>
      <c r="H704" s="98"/>
    </row>
    <row r="705" spans="1:8" ht="37.5" x14ac:dyDescent="0.3">
      <c r="A705" s="9">
        <v>615</v>
      </c>
      <c r="B705" s="29" t="s">
        <v>161</v>
      </c>
      <c r="C705" s="41" t="s">
        <v>1512</v>
      </c>
      <c r="D705" s="47">
        <v>524</v>
      </c>
      <c r="E705" s="46">
        <f t="shared" si="20"/>
        <v>628.79999999999995</v>
      </c>
      <c r="G705" s="97">
        <f t="shared" si="22"/>
        <v>548</v>
      </c>
      <c r="H705" s="98">
        <f t="shared" si="23"/>
        <v>657.6</v>
      </c>
    </row>
    <row r="706" spans="1:8" ht="37.5" x14ac:dyDescent="0.3">
      <c r="A706" s="9">
        <v>616</v>
      </c>
      <c r="B706" s="29" t="s">
        <v>162</v>
      </c>
      <c r="C706" s="41" t="s">
        <v>1513</v>
      </c>
      <c r="D706" s="47">
        <v>524</v>
      </c>
      <c r="E706" s="46">
        <f t="shared" si="20"/>
        <v>628.79999999999995</v>
      </c>
      <c r="G706" s="97">
        <f t="shared" si="22"/>
        <v>548</v>
      </c>
      <c r="H706" s="98">
        <f t="shared" si="23"/>
        <v>657.6</v>
      </c>
    </row>
    <row r="707" spans="1:8" ht="37.5" x14ac:dyDescent="0.3">
      <c r="A707" s="9">
        <v>617</v>
      </c>
      <c r="B707" s="29" t="s">
        <v>163</v>
      </c>
      <c r="C707" s="41" t="s">
        <v>1514</v>
      </c>
      <c r="D707" s="47">
        <v>524</v>
      </c>
      <c r="E707" s="46">
        <f t="shared" si="20"/>
        <v>628.79999999999995</v>
      </c>
      <c r="G707" s="97">
        <f t="shared" si="22"/>
        <v>548</v>
      </c>
      <c r="H707" s="98">
        <f t="shared" si="23"/>
        <v>657.6</v>
      </c>
    </row>
    <row r="708" spans="1:8" ht="37.5" x14ac:dyDescent="0.3">
      <c r="A708" s="9">
        <v>618</v>
      </c>
      <c r="B708" s="29" t="s">
        <v>164</v>
      </c>
      <c r="C708" s="41" t="s">
        <v>1515</v>
      </c>
      <c r="D708" s="47">
        <v>524</v>
      </c>
      <c r="E708" s="46">
        <f t="shared" si="20"/>
        <v>628.79999999999995</v>
      </c>
      <c r="G708" s="97">
        <f t="shared" si="22"/>
        <v>548</v>
      </c>
      <c r="H708" s="98">
        <f t="shared" si="23"/>
        <v>657.6</v>
      </c>
    </row>
    <row r="709" spans="1:8" ht="37.5" x14ac:dyDescent="0.3">
      <c r="A709" s="9">
        <v>619</v>
      </c>
      <c r="B709" s="29" t="s">
        <v>165</v>
      </c>
      <c r="C709" s="41" t="s">
        <v>1516</v>
      </c>
      <c r="D709" s="47">
        <v>617</v>
      </c>
      <c r="E709" s="46">
        <f t="shared" si="20"/>
        <v>740.4</v>
      </c>
      <c r="G709" s="97">
        <f t="shared" si="22"/>
        <v>645</v>
      </c>
      <c r="H709" s="98">
        <f t="shared" si="23"/>
        <v>774</v>
      </c>
    </row>
    <row r="710" spans="1:8" ht="37.5" x14ac:dyDescent="0.3">
      <c r="A710" s="9">
        <v>620</v>
      </c>
      <c r="B710" s="29" t="s">
        <v>1517</v>
      </c>
      <c r="C710" s="41" t="s">
        <v>1518</v>
      </c>
      <c r="D710" s="47">
        <v>524</v>
      </c>
      <c r="E710" s="46">
        <f t="shared" si="20"/>
        <v>628.79999999999995</v>
      </c>
      <c r="G710" s="97">
        <f t="shared" si="22"/>
        <v>548</v>
      </c>
      <c r="H710" s="98">
        <f t="shared" si="23"/>
        <v>657.6</v>
      </c>
    </row>
    <row r="711" spans="1:8" ht="37.5" x14ac:dyDescent="0.3">
      <c r="A711" s="9">
        <v>621</v>
      </c>
      <c r="B711" s="29" t="s">
        <v>166</v>
      </c>
      <c r="C711" s="41" t="s">
        <v>1519</v>
      </c>
      <c r="D711" s="47">
        <v>524</v>
      </c>
      <c r="E711" s="46">
        <f t="shared" si="20"/>
        <v>628.79999999999995</v>
      </c>
      <c r="G711" s="97">
        <f t="shared" si="22"/>
        <v>548</v>
      </c>
      <c r="H711" s="98">
        <f t="shared" si="23"/>
        <v>657.6</v>
      </c>
    </row>
    <row r="712" spans="1:8" ht="37.5" x14ac:dyDescent="0.3">
      <c r="A712" s="9">
        <v>622</v>
      </c>
      <c r="B712" s="29" t="s">
        <v>89</v>
      </c>
      <c r="C712" s="41" t="s">
        <v>1520</v>
      </c>
      <c r="D712" s="47">
        <v>524</v>
      </c>
      <c r="E712" s="46">
        <f t="shared" si="20"/>
        <v>628.79999999999995</v>
      </c>
      <c r="G712" s="97">
        <f t="shared" si="22"/>
        <v>548</v>
      </c>
      <c r="H712" s="98">
        <f t="shared" si="23"/>
        <v>657.6</v>
      </c>
    </row>
    <row r="713" spans="1:8" ht="37.5" x14ac:dyDescent="0.3">
      <c r="A713" s="9">
        <v>623</v>
      </c>
      <c r="B713" s="29" t="s">
        <v>167</v>
      </c>
      <c r="C713" s="41" t="s">
        <v>1521</v>
      </c>
      <c r="D713" s="47">
        <v>524</v>
      </c>
      <c r="E713" s="46">
        <f t="shared" si="20"/>
        <v>628.79999999999995</v>
      </c>
      <c r="G713" s="97">
        <f t="shared" si="22"/>
        <v>548</v>
      </c>
      <c r="H713" s="98">
        <f t="shared" si="23"/>
        <v>657.6</v>
      </c>
    </row>
    <row r="714" spans="1:8" x14ac:dyDescent="0.3">
      <c r="A714" s="9">
        <v>624</v>
      </c>
      <c r="B714" s="29" t="s">
        <v>1522</v>
      </c>
      <c r="C714" s="41" t="s">
        <v>1523</v>
      </c>
      <c r="D714" s="47">
        <v>893</v>
      </c>
      <c r="E714" s="46">
        <f t="shared" si="20"/>
        <v>1071.5999999999999</v>
      </c>
      <c r="G714" s="97">
        <f t="shared" si="22"/>
        <v>934</v>
      </c>
      <c r="H714" s="98">
        <f t="shared" si="23"/>
        <v>1120.8</v>
      </c>
    </row>
    <row r="715" spans="1:8" ht="37.5" x14ac:dyDescent="0.3">
      <c r="A715" s="9">
        <v>625</v>
      </c>
      <c r="B715" s="29" t="s">
        <v>1524</v>
      </c>
      <c r="C715" s="19" t="s">
        <v>1525</v>
      </c>
      <c r="D715" s="47">
        <v>694</v>
      </c>
      <c r="E715" s="46">
        <f t="shared" si="20"/>
        <v>832.8</v>
      </c>
      <c r="G715" s="97">
        <f t="shared" si="22"/>
        <v>726</v>
      </c>
      <c r="H715" s="98">
        <f t="shared" si="23"/>
        <v>871.19999999999993</v>
      </c>
    </row>
    <row r="716" spans="1:8" ht="37.5" x14ac:dyDescent="0.3">
      <c r="A716" s="9">
        <v>626</v>
      </c>
      <c r="B716" s="29" t="s">
        <v>1526</v>
      </c>
      <c r="C716" s="41" t="s">
        <v>1527</v>
      </c>
      <c r="D716" s="47">
        <v>137</v>
      </c>
      <c r="E716" s="46">
        <f t="shared" si="20"/>
        <v>164.4</v>
      </c>
      <c r="G716" s="97">
        <f t="shared" si="22"/>
        <v>143</v>
      </c>
      <c r="H716" s="98">
        <f t="shared" si="23"/>
        <v>171.6</v>
      </c>
    </row>
    <row r="717" spans="1:8" ht="37.5" x14ac:dyDescent="0.3">
      <c r="A717" s="9">
        <v>627</v>
      </c>
      <c r="B717" s="29" t="s">
        <v>1528</v>
      </c>
      <c r="C717" s="41" t="s">
        <v>1529</v>
      </c>
      <c r="D717" s="47">
        <v>524</v>
      </c>
      <c r="E717" s="46">
        <f t="shared" si="20"/>
        <v>628.79999999999995</v>
      </c>
      <c r="G717" s="97">
        <f t="shared" si="22"/>
        <v>548</v>
      </c>
      <c r="H717" s="98">
        <f t="shared" si="23"/>
        <v>657.6</v>
      </c>
    </row>
    <row r="718" spans="1:8" x14ac:dyDescent="0.3">
      <c r="A718" s="9">
        <v>628</v>
      </c>
      <c r="B718" s="29" t="s">
        <v>1530</v>
      </c>
      <c r="C718" s="41" t="s">
        <v>1531</v>
      </c>
      <c r="D718" s="47">
        <v>928</v>
      </c>
      <c r="E718" s="46">
        <f t="shared" si="20"/>
        <v>1113.5999999999999</v>
      </c>
      <c r="G718" s="97">
        <f t="shared" si="22"/>
        <v>971</v>
      </c>
      <c r="H718" s="98">
        <f t="shared" si="23"/>
        <v>1165.2</v>
      </c>
    </row>
    <row r="719" spans="1:8" ht="37.5" x14ac:dyDescent="0.3">
      <c r="A719" s="9">
        <v>629</v>
      </c>
      <c r="B719" s="29" t="s">
        <v>1532</v>
      </c>
      <c r="C719" s="41" t="s">
        <v>1533</v>
      </c>
      <c r="D719" s="47">
        <v>524</v>
      </c>
      <c r="E719" s="46">
        <f t="shared" si="20"/>
        <v>628.79999999999995</v>
      </c>
      <c r="G719" s="97">
        <f t="shared" si="22"/>
        <v>548</v>
      </c>
      <c r="H719" s="98">
        <f t="shared" si="23"/>
        <v>657.6</v>
      </c>
    </row>
    <row r="720" spans="1:8" ht="37.5" x14ac:dyDescent="0.3">
      <c r="A720" s="9">
        <v>630</v>
      </c>
      <c r="B720" s="29" t="s">
        <v>1534</v>
      </c>
      <c r="C720" s="41" t="s">
        <v>1535</v>
      </c>
      <c r="D720" s="47">
        <v>524</v>
      </c>
      <c r="E720" s="46">
        <f t="shared" si="20"/>
        <v>628.79999999999995</v>
      </c>
      <c r="G720" s="97">
        <f t="shared" si="22"/>
        <v>548</v>
      </c>
      <c r="H720" s="98">
        <f t="shared" si="23"/>
        <v>657.6</v>
      </c>
    </row>
    <row r="721" spans="1:8" ht="37.5" x14ac:dyDescent="0.3">
      <c r="A721" s="9">
        <v>631</v>
      </c>
      <c r="B721" s="29" t="s">
        <v>1536</v>
      </c>
      <c r="C721" s="41" t="s">
        <v>1537</v>
      </c>
      <c r="D721" s="47">
        <v>524</v>
      </c>
      <c r="E721" s="46">
        <f t="shared" si="20"/>
        <v>628.79999999999995</v>
      </c>
      <c r="G721" s="97">
        <f t="shared" si="22"/>
        <v>548</v>
      </c>
      <c r="H721" s="98">
        <f t="shared" si="23"/>
        <v>657.6</v>
      </c>
    </row>
    <row r="722" spans="1:8" ht="37.5" x14ac:dyDescent="0.3">
      <c r="A722" s="9">
        <v>632</v>
      </c>
      <c r="B722" s="29" t="s">
        <v>1538</v>
      </c>
      <c r="C722" s="41" t="s">
        <v>1539</v>
      </c>
      <c r="D722" s="47">
        <v>524</v>
      </c>
      <c r="E722" s="46">
        <f t="shared" si="20"/>
        <v>628.79999999999995</v>
      </c>
      <c r="G722" s="97">
        <f t="shared" si="22"/>
        <v>548</v>
      </c>
      <c r="H722" s="98">
        <f t="shared" si="23"/>
        <v>657.6</v>
      </c>
    </row>
    <row r="723" spans="1:8" ht="37.5" x14ac:dyDescent="0.3">
      <c r="A723" s="9">
        <v>633</v>
      </c>
      <c r="B723" s="29" t="s">
        <v>1540</v>
      </c>
      <c r="C723" s="19" t="s">
        <v>1541</v>
      </c>
      <c r="D723" s="47">
        <v>295</v>
      </c>
      <c r="E723" s="46">
        <f t="shared" ref="E723:E757" si="24">D723*1.2</f>
        <v>354</v>
      </c>
      <c r="G723" s="97">
        <f t="shared" si="22"/>
        <v>309</v>
      </c>
      <c r="H723" s="98">
        <f t="shared" si="23"/>
        <v>370.8</v>
      </c>
    </row>
    <row r="724" spans="1:8" ht="93.75" x14ac:dyDescent="0.3">
      <c r="A724" s="9">
        <v>634</v>
      </c>
      <c r="B724" s="29" t="s">
        <v>1542</v>
      </c>
      <c r="C724" s="19" t="s">
        <v>1543</v>
      </c>
      <c r="D724" s="47">
        <f>SUM(D705:D723)</f>
        <v>10376</v>
      </c>
      <c r="E724" s="46">
        <f t="shared" si="24"/>
        <v>12451.199999999999</v>
      </c>
      <c r="G724" s="97">
        <f t="shared" si="22"/>
        <v>10853</v>
      </c>
      <c r="H724" s="98">
        <f t="shared" si="23"/>
        <v>13023.6</v>
      </c>
    </row>
    <row r="725" spans="1:8" x14ac:dyDescent="0.3">
      <c r="A725" s="9">
        <v>635</v>
      </c>
      <c r="B725" s="11"/>
      <c r="C725" s="23" t="s">
        <v>2414</v>
      </c>
      <c r="D725" s="47"/>
      <c r="E725" s="23"/>
      <c r="G725" s="97"/>
      <c r="H725" s="98"/>
    </row>
    <row r="726" spans="1:8" x14ac:dyDescent="0.3">
      <c r="A726" s="9">
        <v>636</v>
      </c>
      <c r="B726" s="32" t="s">
        <v>407</v>
      </c>
      <c r="C726" s="19" t="s">
        <v>2480</v>
      </c>
      <c r="D726" s="47">
        <v>340</v>
      </c>
      <c r="E726" s="46">
        <f t="shared" si="24"/>
        <v>408</v>
      </c>
      <c r="G726" s="97">
        <f t="shared" si="22"/>
        <v>356</v>
      </c>
      <c r="H726" s="98">
        <f t="shared" si="23"/>
        <v>427.2</v>
      </c>
    </row>
    <row r="727" spans="1:8" ht="37.5" x14ac:dyDescent="0.3">
      <c r="A727" s="9">
        <v>637</v>
      </c>
      <c r="B727" s="32" t="s">
        <v>408</v>
      </c>
      <c r="C727" s="19" t="s">
        <v>2481</v>
      </c>
      <c r="D727" s="47">
        <v>362</v>
      </c>
      <c r="E727" s="46">
        <f t="shared" si="24"/>
        <v>434.4</v>
      </c>
      <c r="G727" s="97">
        <f t="shared" si="22"/>
        <v>379</v>
      </c>
      <c r="H727" s="98">
        <f t="shared" si="23"/>
        <v>454.8</v>
      </c>
    </row>
    <row r="728" spans="1:8" x14ac:dyDescent="0.3">
      <c r="A728" s="9">
        <v>638</v>
      </c>
      <c r="B728" s="32" t="s">
        <v>409</v>
      </c>
      <c r="C728" s="19" t="s">
        <v>2482</v>
      </c>
      <c r="D728" s="47">
        <v>367</v>
      </c>
      <c r="E728" s="46">
        <f t="shared" si="24"/>
        <v>440.4</v>
      </c>
      <c r="G728" s="97">
        <f t="shared" si="22"/>
        <v>384</v>
      </c>
      <c r="H728" s="98">
        <f t="shared" si="23"/>
        <v>460.79999999999995</v>
      </c>
    </row>
    <row r="729" spans="1:8" x14ac:dyDescent="0.3">
      <c r="A729" s="9">
        <v>639</v>
      </c>
      <c r="B729" s="32" t="s">
        <v>410</v>
      </c>
      <c r="C729" s="19" t="s">
        <v>2483</v>
      </c>
      <c r="D729" s="47">
        <v>362</v>
      </c>
      <c r="E729" s="46">
        <f t="shared" si="24"/>
        <v>434.4</v>
      </c>
      <c r="G729" s="97">
        <f t="shared" si="22"/>
        <v>379</v>
      </c>
      <c r="H729" s="98">
        <f t="shared" si="23"/>
        <v>454.8</v>
      </c>
    </row>
    <row r="730" spans="1:8" x14ac:dyDescent="0.3">
      <c r="A730" s="9">
        <v>640</v>
      </c>
      <c r="B730" s="32" t="s">
        <v>1544</v>
      </c>
      <c r="C730" s="19" t="s">
        <v>2484</v>
      </c>
      <c r="D730" s="47">
        <v>470</v>
      </c>
      <c r="E730" s="46">
        <f t="shared" si="24"/>
        <v>564</v>
      </c>
      <c r="G730" s="97">
        <f t="shared" si="22"/>
        <v>492</v>
      </c>
      <c r="H730" s="98">
        <f t="shared" si="23"/>
        <v>590.4</v>
      </c>
    </row>
    <row r="731" spans="1:8" x14ac:dyDescent="0.3">
      <c r="A731" s="9">
        <v>641</v>
      </c>
      <c r="B731" s="32" t="s">
        <v>1545</v>
      </c>
      <c r="C731" s="19" t="s">
        <v>2485</v>
      </c>
      <c r="D731" s="47">
        <v>401</v>
      </c>
      <c r="E731" s="46">
        <f t="shared" si="24"/>
        <v>481.2</v>
      </c>
      <c r="G731" s="97">
        <f t="shared" si="22"/>
        <v>419</v>
      </c>
      <c r="H731" s="98">
        <f t="shared" si="23"/>
        <v>502.79999999999995</v>
      </c>
    </row>
    <row r="732" spans="1:8" x14ac:dyDescent="0.3">
      <c r="A732" s="9">
        <v>642</v>
      </c>
      <c r="B732" s="32" t="s">
        <v>1546</v>
      </c>
      <c r="C732" s="19" t="s">
        <v>2486</v>
      </c>
      <c r="D732" s="47">
        <v>381</v>
      </c>
      <c r="E732" s="46">
        <f t="shared" si="24"/>
        <v>457.2</v>
      </c>
      <c r="G732" s="97">
        <f t="shared" si="22"/>
        <v>399</v>
      </c>
      <c r="H732" s="98">
        <f t="shared" si="23"/>
        <v>478.79999999999995</v>
      </c>
    </row>
    <row r="733" spans="1:8" x14ac:dyDescent="0.3">
      <c r="A733" s="9">
        <v>643</v>
      </c>
      <c r="B733" s="32" t="s">
        <v>1547</v>
      </c>
      <c r="C733" s="19" t="s">
        <v>2487</v>
      </c>
      <c r="D733" s="47">
        <v>368</v>
      </c>
      <c r="E733" s="46">
        <f t="shared" si="24"/>
        <v>441.59999999999997</v>
      </c>
      <c r="G733" s="97">
        <f t="shared" si="22"/>
        <v>385</v>
      </c>
      <c r="H733" s="98">
        <f t="shared" si="23"/>
        <v>462</v>
      </c>
    </row>
    <row r="734" spans="1:8" x14ac:dyDescent="0.3">
      <c r="A734" s="9">
        <v>644</v>
      </c>
      <c r="B734" s="32" t="s">
        <v>1548</v>
      </c>
      <c r="C734" s="19" t="s">
        <v>2488</v>
      </c>
      <c r="D734" s="47">
        <v>369</v>
      </c>
      <c r="E734" s="46">
        <f t="shared" si="24"/>
        <v>442.8</v>
      </c>
      <c r="G734" s="97">
        <f t="shared" si="22"/>
        <v>386</v>
      </c>
      <c r="H734" s="98">
        <f t="shared" si="23"/>
        <v>463.2</v>
      </c>
    </row>
    <row r="735" spans="1:8" x14ac:dyDescent="0.3">
      <c r="A735" s="9">
        <v>645</v>
      </c>
      <c r="B735" s="32" t="s">
        <v>1549</v>
      </c>
      <c r="C735" s="19" t="s">
        <v>2489</v>
      </c>
      <c r="D735" s="47">
        <v>416</v>
      </c>
      <c r="E735" s="46">
        <f t="shared" si="24"/>
        <v>499.2</v>
      </c>
      <c r="G735" s="97">
        <f t="shared" si="22"/>
        <v>435</v>
      </c>
      <c r="H735" s="98">
        <f t="shared" si="23"/>
        <v>522</v>
      </c>
    </row>
    <row r="736" spans="1:8" x14ac:dyDescent="0.3">
      <c r="A736" s="9">
        <v>646</v>
      </c>
      <c r="B736" s="32" t="s">
        <v>1550</v>
      </c>
      <c r="C736" s="19" t="s">
        <v>2490</v>
      </c>
      <c r="D736" s="47">
        <v>370</v>
      </c>
      <c r="E736" s="46">
        <f t="shared" si="24"/>
        <v>444</v>
      </c>
      <c r="G736" s="97">
        <f t="shared" si="22"/>
        <v>387</v>
      </c>
      <c r="H736" s="98">
        <f t="shared" si="23"/>
        <v>464.4</v>
      </c>
    </row>
    <row r="737" spans="1:8" ht="37.5" x14ac:dyDescent="0.3">
      <c r="A737" s="9">
        <v>647</v>
      </c>
      <c r="B737" s="32" t="s">
        <v>1551</v>
      </c>
      <c r="C737" s="19" t="s">
        <v>2491</v>
      </c>
      <c r="D737" s="47">
        <v>421</v>
      </c>
      <c r="E737" s="46">
        <f t="shared" si="24"/>
        <v>505.2</v>
      </c>
      <c r="G737" s="97">
        <f t="shared" si="22"/>
        <v>440</v>
      </c>
      <c r="H737" s="98">
        <f t="shared" si="23"/>
        <v>528</v>
      </c>
    </row>
    <row r="738" spans="1:8" x14ac:dyDescent="0.3">
      <c r="A738" s="9">
        <v>648</v>
      </c>
      <c r="B738" s="32" t="s">
        <v>1552</v>
      </c>
      <c r="C738" s="19" t="s">
        <v>2492</v>
      </c>
      <c r="D738" s="47">
        <v>115</v>
      </c>
      <c r="E738" s="46">
        <f t="shared" si="24"/>
        <v>138</v>
      </c>
      <c r="G738" s="97">
        <f t="shared" si="22"/>
        <v>120</v>
      </c>
      <c r="H738" s="98">
        <f t="shared" si="23"/>
        <v>144</v>
      </c>
    </row>
    <row r="739" spans="1:8" ht="37.5" x14ac:dyDescent="0.3">
      <c r="A739" s="9">
        <v>649</v>
      </c>
      <c r="B739" s="32" t="s">
        <v>1553</v>
      </c>
      <c r="C739" s="19" t="s">
        <v>1554</v>
      </c>
      <c r="D739" s="47">
        <v>295</v>
      </c>
      <c r="E739" s="46">
        <f t="shared" si="24"/>
        <v>354</v>
      </c>
      <c r="G739" s="97">
        <f t="shared" si="22"/>
        <v>309</v>
      </c>
      <c r="H739" s="98">
        <f t="shared" si="23"/>
        <v>370.8</v>
      </c>
    </row>
    <row r="740" spans="1:8" ht="93.75" x14ac:dyDescent="0.3">
      <c r="A740" s="9">
        <v>650</v>
      </c>
      <c r="B740" s="32" t="s">
        <v>1555</v>
      </c>
      <c r="C740" s="19" t="s">
        <v>1556</v>
      </c>
      <c r="D740" s="47">
        <f>SUM(D726:D739)</f>
        <v>5037</v>
      </c>
      <c r="E740" s="46">
        <f t="shared" si="24"/>
        <v>6044.4</v>
      </c>
      <c r="G740" s="97">
        <f t="shared" si="22"/>
        <v>5269</v>
      </c>
      <c r="H740" s="98">
        <f t="shared" si="23"/>
        <v>6322.8</v>
      </c>
    </row>
    <row r="741" spans="1:8" x14ac:dyDescent="0.3">
      <c r="A741" s="9">
        <v>651</v>
      </c>
      <c r="B741" s="11"/>
      <c r="C741" s="23" t="s">
        <v>2455</v>
      </c>
      <c r="D741" s="23"/>
      <c r="E741" s="23"/>
      <c r="G741" s="97"/>
      <c r="H741" s="98"/>
    </row>
    <row r="742" spans="1:8" ht="37.5" x14ac:dyDescent="0.3">
      <c r="A742" s="9">
        <v>652</v>
      </c>
      <c r="B742" s="29" t="s">
        <v>1031</v>
      </c>
      <c r="C742" s="19" t="s">
        <v>1560</v>
      </c>
      <c r="D742" s="47">
        <v>264</v>
      </c>
      <c r="E742" s="46">
        <f t="shared" si="24"/>
        <v>316.8</v>
      </c>
      <c r="G742" s="97">
        <f t="shared" si="22"/>
        <v>276</v>
      </c>
      <c r="H742" s="98">
        <f t="shared" si="23"/>
        <v>331.2</v>
      </c>
    </row>
    <row r="743" spans="1:8" x14ac:dyDescent="0.3">
      <c r="A743" s="9">
        <v>653</v>
      </c>
      <c r="B743" s="29" t="s">
        <v>1032</v>
      </c>
      <c r="C743" s="19" t="s">
        <v>1562</v>
      </c>
      <c r="D743" s="47">
        <v>576</v>
      </c>
      <c r="E743" s="46">
        <f t="shared" si="24"/>
        <v>691.19999999999993</v>
      </c>
      <c r="G743" s="97">
        <f t="shared" si="22"/>
        <v>602</v>
      </c>
      <c r="H743" s="98">
        <f t="shared" si="23"/>
        <v>722.4</v>
      </c>
    </row>
    <row r="744" spans="1:8" x14ac:dyDescent="0.3">
      <c r="A744" s="9">
        <v>654</v>
      </c>
      <c r="B744" s="29" t="s">
        <v>1033</v>
      </c>
      <c r="C744" s="19" t="s">
        <v>1564</v>
      </c>
      <c r="D744" s="47">
        <v>679</v>
      </c>
      <c r="E744" s="46">
        <f t="shared" si="24"/>
        <v>814.8</v>
      </c>
      <c r="G744" s="97">
        <f t="shared" si="22"/>
        <v>710</v>
      </c>
      <c r="H744" s="98">
        <f t="shared" si="23"/>
        <v>852</v>
      </c>
    </row>
    <row r="745" spans="1:8" x14ac:dyDescent="0.3">
      <c r="A745" s="9">
        <v>655</v>
      </c>
      <c r="B745" s="29" t="s">
        <v>1034</v>
      </c>
      <c r="C745" s="19" t="s">
        <v>1566</v>
      </c>
      <c r="D745" s="47">
        <v>679</v>
      </c>
      <c r="E745" s="46">
        <f t="shared" si="24"/>
        <v>814.8</v>
      </c>
      <c r="G745" s="97">
        <f t="shared" si="22"/>
        <v>710</v>
      </c>
      <c r="H745" s="98">
        <f t="shared" si="23"/>
        <v>852</v>
      </c>
    </row>
    <row r="746" spans="1:8" x14ac:dyDescent="0.3">
      <c r="A746" s="9">
        <v>656</v>
      </c>
      <c r="B746" s="29" t="s">
        <v>1035</v>
      </c>
      <c r="C746" s="19" t="s">
        <v>1567</v>
      </c>
      <c r="D746" s="47">
        <v>679</v>
      </c>
      <c r="E746" s="46">
        <f t="shared" si="24"/>
        <v>814.8</v>
      </c>
      <c r="G746" s="97">
        <f t="shared" si="22"/>
        <v>710</v>
      </c>
      <c r="H746" s="98">
        <f t="shared" si="23"/>
        <v>852</v>
      </c>
    </row>
    <row r="747" spans="1:8" x14ac:dyDescent="0.3">
      <c r="A747" s="9">
        <v>657</v>
      </c>
      <c r="B747" s="29" t="s">
        <v>1036</v>
      </c>
      <c r="C747" s="19" t="s">
        <v>1568</v>
      </c>
      <c r="D747" s="47">
        <v>679</v>
      </c>
      <c r="E747" s="46">
        <f t="shared" si="24"/>
        <v>814.8</v>
      </c>
      <c r="G747" s="97">
        <f t="shared" si="22"/>
        <v>710</v>
      </c>
      <c r="H747" s="98">
        <f t="shared" si="23"/>
        <v>852</v>
      </c>
    </row>
    <row r="748" spans="1:8" x14ac:dyDescent="0.3">
      <c r="A748" s="9">
        <v>658</v>
      </c>
      <c r="B748" s="29" t="s">
        <v>1037</v>
      </c>
      <c r="C748" s="19" t="s">
        <v>1569</v>
      </c>
      <c r="D748" s="47">
        <v>679</v>
      </c>
      <c r="E748" s="46">
        <f t="shared" si="24"/>
        <v>814.8</v>
      </c>
      <c r="G748" s="97">
        <f t="shared" si="22"/>
        <v>710</v>
      </c>
      <c r="H748" s="98">
        <f t="shared" si="23"/>
        <v>852</v>
      </c>
    </row>
    <row r="749" spans="1:8" x14ac:dyDescent="0.3">
      <c r="A749" s="9">
        <v>659</v>
      </c>
      <c r="B749" s="29" t="s">
        <v>1038</v>
      </c>
      <c r="C749" s="19" t="s">
        <v>1570</v>
      </c>
      <c r="D749" s="47">
        <v>679</v>
      </c>
      <c r="E749" s="46">
        <f t="shared" si="24"/>
        <v>814.8</v>
      </c>
      <c r="G749" s="97">
        <f t="shared" ref="G749:G812" si="25">ROUND(D749*1.046,0)</f>
        <v>710</v>
      </c>
      <c r="H749" s="98">
        <f t="shared" ref="H749:H812" si="26">G749*1.2</f>
        <v>852</v>
      </c>
    </row>
    <row r="750" spans="1:8" x14ac:dyDescent="0.3">
      <c r="A750" s="9">
        <v>660</v>
      </c>
      <c r="B750" s="29" t="s">
        <v>1039</v>
      </c>
      <c r="C750" s="19" t="s">
        <v>1571</v>
      </c>
      <c r="D750" s="47">
        <v>893</v>
      </c>
      <c r="E750" s="46">
        <f t="shared" si="24"/>
        <v>1071.5999999999999</v>
      </c>
      <c r="G750" s="97">
        <f t="shared" si="25"/>
        <v>934</v>
      </c>
      <c r="H750" s="98">
        <f t="shared" si="26"/>
        <v>1120.8</v>
      </c>
    </row>
    <row r="751" spans="1:8" x14ac:dyDescent="0.3">
      <c r="A751" s="9">
        <v>661</v>
      </c>
      <c r="B751" s="29" t="s">
        <v>1557</v>
      </c>
      <c r="C751" s="19" t="s">
        <v>1572</v>
      </c>
      <c r="D751" s="47">
        <v>280</v>
      </c>
      <c r="E751" s="46">
        <f t="shared" si="24"/>
        <v>336</v>
      </c>
      <c r="G751" s="97">
        <f t="shared" si="25"/>
        <v>293</v>
      </c>
      <c r="H751" s="98">
        <f t="shared" si="26"/>
        <v>351.59999999999997</v>
      </c>
    </row>
    <row r="752" spans="1:8" x14ac:dyDescent="0.3">
      <c r="A752" s="9">
        <v>662</v>
      </c>
      <c r="B752" s="29" t="s">
        <v>1558</v>
      </c>
      <c r="C752" s="19" t="s">
        <v>1573</v>
      </c>
      <c r="D752" s="47">
        <v>499</v>
      </c>
      <c r="E752" s="46">
        <f t="shared" si="24"/>
        <v>598.79999999999995</v>
      </c>
      <c r="G752" s="97">
        <f t="shared" si="25"/>
        <v>522</v>
      </c>
      <c r="H752" s="98">
        <f t="shared" si="26"/>
        <v>626.4</v>
      </c>
    </row>
    <row r="753" spans="1:8" x14ac:dyDescent="0.3">
      <c r="A753" s="9">
        <v>663</v>
      </c>
      <c r="B753" s="22"/>
      <c r="C753" s="23" t="s">
        <v>2456</v>
      </c>
      <c r="D753" s="47"/>
      <c r="E753" s="46"/>
      <c r="G753" s="97"/>
      <c r="H753" s="98"/>
    </row>
    <row r="754" spans="1:8" ht="37.5" x14ac:dyDescent="0.3">
      <c r="A754" s="9">
        <v>664</v>
      </c>
      <c r="B754" s="22" t="s">
        <v>1559</v>
      </c>
      <c r="C754" s="19" t="s">
        <v>1574</v>
      </c>
      <c r="D754" s="47">
        <v>248</v>
      </c>
      <c r="E754" s="46">
        <f t="shared" si="24"/>
        <v>297.59999999999997</v>
      </c>
      <c r="G754" s="97">
        <f t="shared" si="25"/>
        <v>259</v>
      </c>
      <c r="H754" s="98">
        <f t="shared" si="26"/>
        <v>310.8</v>
      </c>
    </row>
    <row r="755" spans="1:8" ht="37.5" x14ac:dyDescent="0.3">
      <c r="A755" s="9">
        <v>665</v>
      </c>
      <c r="B755" s="22" t="s">
        <v>1561</v>
      </c>
      <c r="C755" s="19" t="s">
        <v>1575</v>
      </c>
      <c r="D755" s="47">
        <v>283</v>
      </c>
      <c r="E755" s="46">
        <f t="shared" si="24"/>
        <v>339.59999999999997</v>
      </c>
      <c r="G755" s="97">
        <f t="shared" si="25"/>
        <v>296</v>
      </c>
      <c r="H755" s="98">
        <f t="shared" si="26"/>
        <v>355.2</v>
      </c>
    </row>
    <row r="756" spans="1:8" ht="37.5" x14ac:dyDescent="0.3">
      <c r="A756" s="9">
        <v>666</v>
      </c>
      <c r="B756" s="22" t="s">
        <v>1563</v>
      </c>
      <c r="C756" s="19" t="s">
        <v>1576</v>
      </c>
      <c r="D756" s="47">
        <v>261</v>
      </c>
      <c r="E756" s="46">
        <f t="shared" si="24"/>
        <v>313.2</v>
      </c>
      <c r="G756" s="97">
        <f t="shared" si="25"/>
        <v>273</v>
      </c>
      <c r="H756" s="98">
        <f t="shared" si="26"/>
        <v>327.59999999999997</v>
      </c>
    </row>
    <row r="757" spans="1:8" ht="37.5" x14ac:dyDescent="0.3">
      <c r="A757" s="9">
        <v>667</v>
      </c>
      <c r="B757" s="22" t="s">
        <v>1565</v>
      </c>
      <c r="C757" s="19" t="s">
        <v>1577</v>
      </c>
      <c r="D757" s="47">
        <v>296</v>
      </c>
      <c r="E757" s="46">
        <f t="shared" si="24"/>
        <v>355.2</v>
      </c>
      <c r="F757" s="34"/>
      <c r="G757" s="97">
        <f t="shared" si="25"/>
        <v>310</v>
      </c>
      <c r="H757" s="98">
        <f t="shared" si="26"/>
        <v>372</v>
      </c>
    </row>
    <row r="758" spans="1:8" x14ac:dyDescent="0.3">
      <c r="A758" s="9">
        <v>668</v>
      </c>
      <c r="B758" s="22"/>
      <c r="C758" s="24" t="s">
        <v>1578</v>
      </c>
      <c r="D758" s="24"/>
      <c r="E758" s="24"/>
      <c r="F758" s="56"/>
      <c r="G758" s="97"/>
      <c r="H758" s="98"/>
    </row>
    <row r="759" spans="1:8" x14ac:dyDescent="0.3">
      <c r="A759" s="9">
        <v>669</v>
      </c>
      <c r="B759" s="22"/>
      <c r="C759" s="27" t="s">
        <v>1579</v>
      </c>
      <c r="D759" s="27"/>
      <c r="E759" s="27"/>
      <c r="F759" s="57"/>
      <c r="G759" s="97"/>
      <c r="H759" s="98"/>
    </row>
    <row r="760" spans="1:8" ht="44.25" customHeight="1" x14ac:dyDescent="0.3">
      <c r="A760" s="9">
        <v>670</v>
      </c>
      <c r="B760" s="22" t="s">
        <v>1580</v>
      </c>
      <c r="C760" s="45" t="s">
        <v>1581</v>
      </c>
      <c r="D760" s="47">
        <f>1520+D768+D769</f>
        <v>3950</v>
      </c>
      <c r="E760" s="46">
        <f>D760*1.2</f>
        <v>4740</v>
      </c>
      <c r="F760" s="57"/>
      <c r="G760" s="97">
        <f t="shared" si="25"/>
        <v>4132</v>
      </c>
      <c r="H760" s="98">
        <f t="shared" si="26"/>
        <v>4958.3999999999996</v>
      </c>
    </row>
    <row r="761" spans="1:8" ht="37.5" x14ac:dyDescent="0.3">
      <c r="A761" s="9">
        <v>671</v>
      </c>
      <c r="B761" s="22" t="s">
        <v>1582</v>
      </c>
      <c r="C761" s="45" t="s">
        <v>1583</v>
      </c>
      <c r="D761" s="47">
        <v>1296</v>
      </c>
      <c r="E761" s="46">
        <f t="shared" ref="E761:E833" si="27">D761*1.2</f>
        <v>1555.2</v>
      </c>
      <c r="F761" s="57"/>
      <c r="G761" s="97">
        <f t="shared" si="25"/>
        <v>1356</v>
      </c>
      <c r="H761" s="98">
        <f t="shared" si="26"/>
        <v>1627.2</v>
      </c>
    </row>
    <row r="762" spans="1:8" ht="37.5" x14ac:dyDescent="0.3">
      <c r="A762" s="9">
        <v>672</v>
      </c>
      <c r="B762" s="22" t="s">
        <v>1584</v>
      </c>
      <c r="C762" s="45" t="s">
        <v>1585</v>
      </c>
      <c r="D762" s="47">
        <v>1296</v>
      </c>
      <c r="E762" s="46">
        <f t="shared" si="27"/>
        <v>1555.2</v>
      </c>
      <c r="F762" s="57"/>
      <c r="G762" s="97">
        <f t="shared" si="25"/>
        <v>1356</v>
      </c>
      <c r="H762" s="98">
        <f t="shared" si="26"/>
        <v>1627.2</v>
      </c>
    </row>
    <row r="763" spans="1:8" ht="37.5" x14ac:dyDescent="0.3">
      <c r="A763" s="9">
        <v>673</v>
      </c>
      <c r="B763" s="22" t="s">
        <v>1586</v>
      </c>
      <c r="C763" s="45" t="s">
        <v>1587</v>
      </c>
      <c r="D763" s="47">
        <v>1296</v>
      </c>
      <c r="E763" s="46">
        <f t="shared" si="27"/>
        <v>1555.2</v>
      </c>
      <c r="F763" s="57"/>
      <c r="G763" s="97">
        <f t="shared" si="25"/>
        <v>1356</v>
      </c>
      <c r="H763" s="98">
        <f t="shared" si="26"/>
        <v>1627.2</v>
      </c>
    </row>
    <row r="764" spans="1:8" ht="37.5" x14ac:dyDescent="0.3">
      <c r="A764" s="9">
        <v>674</v>
      </c>
      <c r="B764" s="22" t="s">
        <v>1588</v>
      </c>
      <c r="C764" s="45" t="s">
        <v>1589</v>
      </c>
      <c r="D764" s="47">
        <v>1296</v>
      </c>
      <c r="E764" s="46">
        <f t="shared" si="27"/>
        <v>1555.2</v>
      </c>
      <c r="F764" s="57"/>
      <c r="G764" s="97">
        <f t="shared" si="25"/>
        <v>1356</v>
      </c>
      <c r="H764" s="98">
        <f t="shared" si="26"/>
        <v>1627.2</v>
      </c>
    </row>
    <row r="765" spans="1:8" ht="37.5" x14ac:dyDescent="0.3">
      <c r="A765" s="9">
        <v>675</v>
      </c>
      <c r="B765" s="22" t="s">
        <v>1590</v>
      </c>
      <c r="C765" s="45" t="s">
        <v>1591</v>
      </c>
      <c r="D765" s="47">
        <v>1296</v>
      </c>
      <c r="E765" s="46">
        <f t="shared" si="27"/>
        <v>1555.2</v>
      </c>
      <c r="F765" s="57"/>
      <c r="G765" s="97">
        <f t="shared" si="25"/>
        <v>1356</v>
      </c>
      <c r="H765" s="98">
        <f t="shared" si="26"/>
        <v>1627.2</v>
      </c>
    </row>
    <row r="766" spans="1:8" ht="37.5" x14ac:dyDescent="0.3">
      <c r="A766" s="9">
        <v>676</v>
      </c>
      <c r="B766" s="22" t="s">
        <v>1592</v>
      </c>
      <c r="C766" s="45" t="s">
        <v>1593</v>
      </c>
      <c r="D766" s="47">
        <v>1296</v>
      </c>
      <c r="E766" s="46">
        <f t="shared" si="27"/>
        <v>1555.2</v>
      </c>
      <c r="F766" s="57"/>
      <c r="G766" s="97">
        <f t="shared" si="25"/>
        <v>1356</v>
      </c>
      <c r="H766" s="98">
        <f t="shared" si="26"/>
        <v>1627.2</v>
      </c>
    </row>
    <row r="767" spans="1:8" ht="37.5" x14ac:dyDescent="0.3">
      <c r="A767" s="9">
        <v>677</v>
      </c>
      <c r="B767" s="22" t="s">
        <v>1594</v>
      </c>
      <c r="C767" s="45" t="s">
        <v>1595</v>
      </c>
      <c r="D767" s="47">
        <v>1296</v>
      </c>
      <c r="E767" s="46">
        <f t="shared" si="27"/>
        <v>1555.2</v>
      </c>
      <c r="F767" s="57"/>
      <c r="G767" s="97">
        <f t="shared" si="25"/>
        <v>1356</v>
      </c>
      <c r="H767" s="98">
        <f t="shared" si="26"/>
        <v>1627.2</v>
      </c>
    </row>
    <row r="768" spans="1:8" ht="37.5" x14ac:dyDescent="0.3">
      <c r="A768" s="9">
        <v>678</v>
      </c>
      <c r="B768" s="22" t="s">
        <v>1596</v>
      </c>
      <c r="C768" s="45" t="s">
        <v>1597</v>
      </c>
      <c r="D768" s="47">
        <v>1239</v>
      </c>
      <c r="E768" s="46">
        <f t="shared" si="27"/>
        <v>1486.8</v>
      </c>
      <c r="F768" s="57"/>
      <c r="G768" s="97">
        <f t="shared" si="25"/>
        <v>1296</v>
      </c>
      <c r="H768" s="98">
        <f t="shared" si="26"/>
        <v>1555.2</v>
      </c>
    </row>
    <row r="769" spans="1:8" x14ac:dyDescent="0.3">
      <c r="A769" s="9">
        <v>679</v>
      </c>
      <c r="B769" s="22" t="s">
        <v>1598</v>
      </c>
      <c r="C769" s="45" t="s">
        <v>1599</v>
      </c>
      <c r="D769" s="47">
        <v>1191</v>
      </c>
      <c r="E769" s="46">
        <f t="shared" si="27"/>
        <v>1429.2</v>
      </c>
      <c r="F769" s="57"/>
      <c r="G769" s="97">
        <f t="shared" si="25"/>
        <v>1246</v>
      </c>
      <c r="H769" s="98">
        <f t="shared" si="26"/>
        <v>1495.2</v>
      </c>
    </row>
    <row r="770" spans="1:8" x14ac:dyDescent="0.3">
      <c r="A770" s="9">
        <v>680</v>
      </c>
      <c r="B770" s="22" t="s">
        <v>1600</v>
      </c>
      <c r="C770" s="45" t="s">
        <v>1601</v>
      </c>
      <c r="D770" s="47">
        <v>517</v>
      </c>
      <c r="E770" s="46">
        <f t="shared" si="27"/>
        <v>620.4</v>
      </c>
      <c r="F770" s="57"/>
      <c r="G770" s="97">
        <f t="shared" si="25"/>
        <v>541</v>
      </c>
      <c r="H770" s="98">
        <f t="shared" si="26"/>
        <v>649.19999999999993</v>
      </c>
    </row>
    <row r="771" spans="1:8" x14ac:dyDescent="0.3">
      <c r="A771" s="9">
        <v>681</v>
      </c>
      <c r="B771" s="22" t="s">
        <v>1602</v>
      </c>
      <c r="C771" s="45" t="s">
        <v>1603</v>
      </c>
      <c r="D771" s="47">
        <v>686</v>
      </c>
      <c r="E771" s="46">
        <f t="shared" si="27"/>
        <v>823.19999999999993</v>
      </c>
      <c r="G771" s="97">
        <f t="shared" si="25"/>
        <v>718</v>
      </c>
      <c r="H771" s="98">
        <f t="shared" si="26"/>
        <v>861.6</v>
      </c>
    </row>
    <row r="772" spans="1:8" ht="37.5" x14ac:dyDescent="0.3">
      <c r="A772" s="9">
        <v>682</v>
      </c>
      <c r="B772" s="22" t="s">
        <v>1604</v>
      </c>
      <c r="C772" s="45" t="s">
        <v>1605</v>
      </c>
      <c r="D772" s="47">
        <v>1159</v>
      </c>
      <c r="E772" s="46">
        <f t="shared" si="27"/>
        <v>1390.8</v>
      </c>
      <c r="G772" s="97">
        <f t="shared" si="25"/>
        <v>1212</v>
      </c>
      <c r="H772" s="98">
        <f t="shared" si="26"/>
        <v>1454.3999999999999</v>
      </c>
    </row>
    <row r="773" spans="1:8" ht="37.5" x14ac:dyDescent="0.3">
      <c r="A773" s="9">
        <v>683</v>
      </c>
      <c r="B773" s="22" t="s">
        <v>1606</v>
      </c>
      <c r="C773" s="45" t="s">
        <v>1607</v>
      </c>
      <c r="D773" s="47">
        <v>3078</v>
      </c>
      <c r="E773" s="46">
        <f t="shared" si="27"/>
        <v>3693.6</v>
      </c>
      <c r="G773" s="97">
        <f t="shared" si="25"/>
        <v>3220</v>
      </c>
      <c r="H773" s="98">
        <f t="shared" si="26"/>
        <v>3864</v>
      </c>
    </row>
    <row r="774" spans="1:8" x14ac:dyDescent="0.3">
      <c r="A774" s="9">
        <v>684</v>
      </c>
      <c r="B774" s="22"/>
      <c r="C774" s="27" t="s">
        <v>1608</v>
      </c>
      <c r="D774" s="47"/>
      <c r="E774" s="46"/>
      <c r="G774" s="97"/>
      <c r="H774" s="98"/>
    </row>
    <row r="775" spans="1:8" x14ac:dyDescent="0.3">
      <c r="A775" s="9">
        <v>685</v>
      </c>
      <c r="B775" s="22" t="s">
        <v>1609</v>
      </c>
      <c r="C775" s="45" t="s">
        <v>1610</v>
      </c>
      <c r="D775" s="47">
        <v>880</v>
      </c>
      <c r="E775" s="46">
        <f t="shared" si="27"/>
        <v>1056</v>
      </c>
      <c r="G775" s="97">
        <f t="shared" si="25"/>
        <v>920</v>
      </c>
      <c r="H775" s="98">
        <f t="shared" si="26"/>
        <v>1104</v>
      </c>
    </row>
    <row r="776" spans="1:8" ht="37.5" x14ac:dyDescent="0.3">
      <c r="A776" s="9">
        <v>686</v>
      </c>
      <c r="B776" s="22" t="s">
        <v>1611</v>
      </c>
      <c r="C776" s="45" t="s">
        <v>1612</v>
      </c>
      <c r="D776" s="47">
        <v>1432</v>
      </c>
      <c r="E776" s="46">
        <f t="shared" si="27"/>
        <v>1718.3999999999999</v>
      </c>
      <c r="G776" s="97">
        <f t="shared" si="25"/>
        <v>1498</v>
      </c>
      <c r="H776" s="98">
        <f t="shared" si="26"/>
        <v>1797.6</v>
      </c>
    </row>
    <row r="777" spans="1:8" ht="37.5" x14ac:dyDescent="0.3">
      <c r="A777" s="9">
        <v>687</v>
      </c>
      <c r="B777" s="22" t="s">
        <v>1613</v>
      </c>
      <c r="C777" s="45" t="s">
        <v>1614</v>
      </c>
      <c r="D777" s="47">
        <v>3688</v>
      </c>
      <c r="E777" s="46">
        <f t="shared" si="27"/>
        <v>4425.5999999999995</v>
      </c>
      <c r="G777" s="97">
        <f t="shared" si="25"/>
        <v>3858</v>
      </c>
      <c r="H777" s="98">
        <f t="shared" si="26"/>
        <v>4629.5999999999995</v>
      </c>
    </row>
    <row r="778" spans="1:8" ht="37.5" x14ac:dyDescent="0.3">
      <c r="A778" s="9">
        <v>688</v>
      </c>
      <c r="B778" s="22" t="s">
        <v>1615</v>
      </c>
      <c r="C778" s="45" t="s">
        <v>1616</v>
      </c>
      <c r="D778" s="47">
        <v>1059</v>
      </c>
      <c r="E778" s="46">
        <f t="shared" si="27"/>
        <v>1270.8</v>
      </c>
      <c r="G778" s="97">
        <f t="shared" si="25"/>
        <v>1108</v>
      </c>
      <c r="H778" s="98">
        <f t="shared" si="26"/>
        <v>1329.6</v>
      </c>
    </row>
    <row r="779" spans="1:8" ht="37.5" x14ac:dyDescent="0.3">
      <c r="A779" s="9">
        <v>689</v>
      </c>
      <c r="B779" s="22" t="s">
        <v>1617</v>
      </c>
      <c r="C779" s="45" t="s">
        <v>1618</v>
      </c>
      <c r="D779" s="47">
        <v>1737</v>
      </c>
      <c r="E779" s="46">
        <f t="shared" si="27"/>
        <v>2084.4</v>
      </c>
      <c r="G779" s="97">
        <f t="shared" si="25"/>
        <v>1817</v>
      </c>
      <c r="H779" s="98">
        <f t="shared" si="26"/>
        <v>2180.4</v>
      </c>
    </row>
    <row r="780" spans="1:8" ht="37.5" x14ac:dyDescent="0.3">
      <c r="A780" s="9">
        <v>690</v>
      </c>
      <c r="B780" s="22" t="s">
        <v>1619</v>
      </c>
      <c r="C780" s="45" t="s">
        <v>1620</v>
      </c>
      <c r="D780" s="47">
        <v>3651</v>
      </c>
      <c r="E780" s="46">
        <f t="shared" si="27"/>
        <v>4381.2</v>
      </c>
      <c r="G780" s="97">
        <f t="shared" si="25"/>
        <v>3819</v>
      </c>
      <c r="H780" s="98">
        <f t="shared" si="26"/>
        <v>4582.8</v>
      </c>
    </row>
    <row r="781" spans="1:8" ht="37.5" x14ac:dyDescent="0.3">
      <c r="A781" s="9">
        <v>691</v>
      </c>
      <c r="B781" s="22" t="s">
        <v>1621</v>
      </c>
      <c r="C781" s="45" t="s">
        <v>1622</v>
      </c>
      <c r="D781" s="47">
        <v>1011</v>
      </c>
      <c r="E781" s="46">
        <f t="shared" si="27"/>
        <v>1213.2</v>
      </c>
      <c r="G781" s="97">
        <f t="shared" si="25"/>
        <v>1058</v>
      </c>
      <c r="H781" s="98">
        <f t="shared" si="26"/>
        <v>1269.5999999999999</v>
      </c>
    </row>
    <row r="782" spans="1:8" ht="37.5" x14ac:dyDescent="0.3">
      <c r="A782" s="9">
        <v>692</v>
      </c>
      <c r="B782" s="22" t="s">
        <v>1623</v>
      </c>
      <c r="C782" s="45" t="s">
        <v>1624</v>
      </c>
      <c r="D782" s="47">
        <v>1379</v>
      </c>
      <c r="E782" s="46">
        <f t="shared" si="27"/>
        <v>1654.8</v>
      </c>
      <c r="G782" s="97">
        <f t="shared" si="25"/>
        <v>1442</v>
      </c>
      <c r="H782" s="98">
        <f t="shared" si="26"/>
        <v>1730.3999999999999</v>
      </c>
    </row>
    <row r="783" spans="1:8" ht="37.5" x14ac:dyDescent="0.3">
      <c r="A783" s="9">
        <v>693</v>
      </c>
      <c r="B783" s="22" t="s">
        <v>1625</v>
      </c>
      <c r="C783" s="45" t="s">
        <v>1626</v>
      </c>
      <c r="D783" s="47">
        <v>3021</v>
      </c>
      <c r="E783" s="46">
        <f t="shared" si="27"/>
        <v>3625.2</v>
      </c>
      <c r="G783" s="97">
        <f t="shared" si="25"/>
        <v>3160</v>
      </c>
      <c r="H783" s="98">
        <f t="shared" si="26"/>
        <v>3792</v>
      </c>
    </row>
    <row r="784" spans="1:8" ht="37.5" x14ac:dyDescent="0.3">
      <c r="A784" s="9">
        <v>694</v>
      </c>
      <c r="B784" s="22" t="s">
        <v>1627</v>
      </c>
      <c r="C784" s="45" t="s">
        <v>1628</v>
      </c>
      <c r="D784" s="47">
        <v>997</v>
      </c>
      <c r="E784" s="46">
        <f t="shared" si="27"/>
        <v>1196.3999999999999</v>
      </c>
      <c r="G784" s="97">
        <f t="shared" si="25"/>
        <v>1043</v>
      </c>
      <c r="H784" s="98">
        <f t="shared" si="26"/>
        <v>1251.5999999999999</v>
      </c>
    </row>
    <row r="785" spans="1:8" ht="37.5" x14ac:dyDescent="0.3">
      <c r="A785" s="9">
        <v>695</v>
      </c>
      <c r="B785" s="22" t="s">
        <v>1629</v>
      </c>
      <c r="C785" s="45" t="s">
        <v>1630</v>
      </c>
      <c r="D785" s="47">
        <v>2148</v>
      </c>
      <c r="E785" s="46">
        <f t="shared" si="27"/>
        <v>2577.6</v>
      </c>
      <c r="G785" s="97">
        <f t="shared" si="25"/>
        <v>2247</v>
      </c>
      <c r="H785" s="98">
        <f t="shared" si="26"/>
        <v>2696.4</v>
      </c>
    </row>
    <row r="786" spans="1:8" ht="37.5" x14ac:dyDescent="0.3">
      <c r="A786" s="9">
        <v>696</v>
      </c>
      <c r="B786" s="22" t="s">
        <v>1631</v>
      </c>
      <c r="C786" s="45" t="s">
        <v>1632</v>
      </c>
      <c r="D786" s="47">
        <v>2047</v>
      </c>
      <c r="E786" s="46">
        <f t="shared" si="27"/>
        <v>2456.4</v>
      </c>
      <c r="G786" s="97">
        <f t="shared" si="25"/>
        <v>2141</v>
      </c>
      <c r="H786" s="98">
        <f t="shared" si="26"/>
        <v>2569.1999999999998</v>
      </c>
    </row>
    <row r="787" spans="1:8" ht="37.5" x14ac:dyDescent="0.3">
      <c r="A787" s="9">
        <v>697</v>
      </c>
      <c r="B787" s="22" t="s">
        <v>1633</v>
      </c>
      <c r="C787" s="45" t="s">
        <v>1634</v>
      </c>
      <c r="D787" s="47">
        <v>3635</v>
      </c>
      <c r="E787" s="46">
        <f t="shared" si="27"/>
        <v>4362</v>
      </c>
      <c r="G787" s="97">
        <f t="shared" si="25"/>
        <v>3802</v>
      </c>
      <c r="H787" s="98">
        <f t="shared" si="26"/>
        <v>4562.3999999999996</v>
      </c>
    </row>
    <row r="788" spans="1:8" ht="37.5" x14ac:dyDescent="0.3">
      <c r="A788" s="9">
        <v>698</v>
      </c>
      <c r="B788" s="22" t="s">
        <v>1635</v>
      </c>
      <c r="C788" s="45" t="s">
        <v>1636</v>
      </c>
      <c r="D788" s="47">
        <v>1700</v>
      </c>
      <c r="E788" s="46">
        <f t="shared" si="27"/>
        <v>2040</v>
      </c>
      <c r="G788" s="97">
        <f t="shared" si="25"/>
        <v>1778</v>
      </c>
      <c r="H788" s="98">
        <f t="shared" si="26"/>
        <v>2133.6</v>
      </c>
    </row>
    <row r="789" spans="1:8" ht="37.5" x14ac:dyDescent="0.3">
      <c r="A789" s="9">
        <v>699</v>
      </c>
      <c r="B789" s="22" t="s">
        <v>1637</v>
      </c>
      <c r="C789" s="45" t="s">
        <v>1638</v>
      </c>
      <c r="D789" s="47">
        <v>3095</v>
      </c>
      <c r="E789" s="46">
        <f t="shared" si="27"/>
        <v>3714</v>
      </c>
      <c r="G789" s="97">
        <f t="shared" si="25"/>
        <v>3237</v>
      </c>
      <c r="H789" s="98">
        <f t="shared" si="26"/>
        <v>3884.3999999999996</v>
      </c>
    </row>
    <row r="790" spans="1:8" x14ac:dyDescent="0.3">
      <c r="A790" s="9">
        <v>700</v>
      </c>
      <c r="B790" s="22"/>
      <c r="C790" s="27" t="s">
        <v>1639</v>
      </c>
      <c r="D790" s="47"/>
      <c r="E790" s="46">
        <f t="shared" si="27"/>
        <v>0</v>
      </c>
      <c r="G790" s="97"/>
      <c r="H790" s="98"/>
    </row>
    <row r="791" spans="1:8" ht="37.5" x14ac:dyDescent="0.3">
      <c r="A791" s="9">
        <v>701</v>
      </c>
      <c r="B791" s="22" t="s">
        <v>1640</v>
      </c>
      <c r="C791" s="45" t="s">
        <v>1641</v>
      </c>
      <c r="D791" s="47">
        <v>1557</v>
      </c>
      <c r="E791" s="46">
        <f t="shared" si="27"/>
        <v>1868.3999999999999</v>
      </c>
      <c r="G791" s="97">
        <f t="shared" si="25"/>
        <v>1629</v>
      </c>
      <c r="H791" s="98">
        <f t="shared" si="26"/>
        <v>1954.8</v>
      </c>
    </row>
    <row r="792" spans="1:8" ht="37.5" x14ac:dyDescent="0.3">
      <c r="A792" s="9">
        <v>702</v>
      </c>
      <c r="B792" s="22" t="s">
        <v>1642</v>
      </c>
      <c r="C792" s="45" t="s">
        <v>1643</v>
      </c>
      <c r="D792" s="47">
        <v>4141</v>
      </c>
      <c r="E792" s="46">
        <f t="shared" si="27"/>
        <v>4969.2</v>
      </c>
      <c r="G792" s="97">
        <f t="shared" si="25"/>
        <v>4331</v>
      </c>
      <c r="H792" s="98">
        <f t="shared" si="26"/>
        <v>5197.2</v>
      </c>
    </row>
    <row r="793" spans="1:8" x14ac:dyDescent="0.3">
      <c r="A793" s="9">
        <v>703</v>
      </c>
      <c r="B793" s="22" t="s">
        <v>1644</v>
      </c>
      <c r="C793" s="45" t="s">
        <v>1645</v>
      </c>
      <c r="D793" s="47">
        <v>1915</v>
      </c>
      <c r="E793" s="46">
        <f t="shared" si="27"/>
        <v>2298</v>
      </c>
      <c r="G793" s="97">
        <f t="shared" si="25"/>
        <v>2003</v>
      </c>
      <c r="H793" s="98">
        <f t="shared" si="26"/>
        <v>2403.6</v>
      </c>
    </row>
    <row r="794" spans="1:8" ht="37.5" x14ac:dyDescent="0.3">
      <c r="A794" s="9">
        <v>704</v>
      </c>
      <c r="B794" s="22" t="s">
        <v>1646</v>
      </c>
      <c r="C794" s="19" t="s">
        <v>1323</v>
      </c>
      <c r="D794" s="47">
        <v>1895</v>
      </c>
      <c r="E794" s="46">
        <f t="shared" si="27"/>
        <v>2274</v>
      </c>
      <c r="G794" s="97">
        <f t="shared" si="25"/>
        <v>1982</v>
      </c>
      <c r="H794" s="98">
        <f t="shared" si="26"/>
        <v>2378.4</v>
      </c>
    </row>
    <row r="795" spans="1:8" ht="37.5" x14ac:dyDescent="0.3">
      <c r="A795" s="9">
        <v>705</v>
      </c>
      <c r="B795" s="22" t="s">
        <v>1647</v>
      </c>
      <c r="C795" s="45" t="s">
        <v>1648</v>
      </c>
      <c r="D795" s="47">
        <v>1869</v>
      </c>
      <c r="E795" s="46">
        <f t="shared" si="27"/>
        <v>2242.7999999999997</v>
      </c>
      <c r="G795" s="97">
        <f t="shared" si="25"/>
        <v>1955</v>
      </c>
      <c r="H795" s="98">
        <f t="shared" si="26"/>
        <v>2346</v>
      </c>
    </row>
    <row r="796" spans="1:8" ht="37.5" x14ac:dyDescent="0.3">
      <c r="A796" s="9">
        <v>706</v>
      </c>
      <c r="B796" s="22" t="s">
        <v>1649</v>
      </c>
      <c r="C796" s="45" t="s">
        <v>1650</v>
      </c>
      <c r="D796" s="47">
        <v>2972</v>
      </c>
      <c r="E796" s="46">
        <f t="shared" si="27"/>
        <v>3566.4</v>
      </c>
      <c r="G796" s="97">
        <f t="shared" si="25"/>
        <v>3109</v>
      </c>
      <c r="H796" s="98">
        <f t="shared" si="26"/>
        <v>3730.7999999999997</v>
      </c>
    </row>
    <row r="797" spans="1:8" ht="37.5" x14ac:dyDescent="0.3">
      <c r="A797" s="9">
        <v>707</v>
      </c>
      <c r="B797" s="22" t="s">
        <v>1651</v>
      </c>
      <c r="C797" s="45" t="s">
        <v>1652</v>
      </c>
      <c r="D797" s="47">
        <v>1446</v>
      </c>
      <c r="E797" s="46">
        <f t="shared" si="27"/>
        <v>1735.2</v>
      </c>
      <c r="G797" s="97">
        <f t="shared" si="25"/>
        <v>1513</v>
      </c>
      <c r="H797" s="98">
        <f t="shared" si="26"/>
        <v>1815.6</v>
      </c>
    </row>
    <row r="798" spans="1:8" ht="37.5" x14ac:dyDescent="0.3">
      <c r="A798" s="9">
        <v>708</v>
      </c>
      <c r="B798" s="22" t="s">
        <v>1653</v>
      </c>
      <c r="C798" s="45" t="s">
        <v>1654</v>
      </c>
      <c r="D798" s="47">
        <v>3633</v>
      </c>
      <c r="E798" s="46">
        <f t="shared" si="27"/>
        <v>4359.5999999999995</v>
      </c>
      <c r="G798" s="97">
        <f t="shared" si="25"/>
        <v>3800</v>
      </c>
      <c r="H798" s="98">
        <f t="shared" si="26"/>
        <v>4560</v>
      </c>
    </row>
    <row r="799" spans="1:8" ht="37.5" x14ac:dyDescent="0.3">
      <c r="A799" s="9">
        <v>709</v>
      </c>
      <c r="B799" s="22" t="s">
        <v>1655</v>
      </c>
      <c r="C799" s="45" t="s">
        <v>1656</v>
      </c>
      <c r="D799" s="47">
        <v>1126</v>
      </c>
      <c r="E799" s="46">
        <f t="shared" si="27"/>
        <v>1351.2</v>
      </c>
      <c r="G799" s="97">
        <f t="shared" si="25"/>
        <v>1178</v>
      </c>
      <c r="H799" s="98">
        <f t="shared" si="26"/>
        <v>1413.6</v>
      </c>
    </row>
    <row r="800" spans="1:8" ht="37.5" x14ac:dyDescent="0.3">
      <c r="A800" s="9">
        <v>710</v>
      </c>
      <c r="B800" s="22" t="s">
        <v>1657</v>
      </c>
      <c r="C800" s="45" t="s">
        <v>1658</v>
      </c>
      <c r="D800" s="47">
        <v>3205</v>
      </c>
      <c r="E800" s="46">
        <f t="shared" si="27"/>
        <v>3846</v>
      </c>
      <c r="G800" s="97">
        <f t="shared" si="25"/>
        <v>3352</v>
      </c>
      <c r="H800" s="98">
        <f t="shared" si="26"/>
        <v>4022.3999999999996</v>
      </c>
    </row>
    <row r="801" spans="1:12" x14ac:dyDescent="0.3">
      <c r="A801" s="9">
        <v>711</v>
      </c>
      <c r="B801" s="31"/>
      <c r="C801" s="27" t="s">
        <v>1659</v>
      </c>
      <c r="D801" s="47"/>
      <c r="E801" s="46"/>
      <c r="G801" s="97"/>
      <c r="H801" s="98"/>
    </row>
    <row r="802" spans="1:12" x14ac:dyDescent="0.3">
      <c r="A802" s="9">
        <v>712</v>
      </c>
      <c r="B802" s="58" t="s">
        <v>1660</v>
      </c>
      <c r="C802" s="45" t="s">
        <v>1661</v>
      </c>
      <c r="D802" s="47">
        <v>548</v>
      </c>
      <c r="E802" s="46">
        <f t="shared" si="27"/>
        <v>657.6</v>
      </c>
      <c r="G802" s="97">
        <f t="shared" si="25"/>
        <v>573</v>
      </c>
      <c r="H802" s="98">
        <f t="shared" si="26"/>
        <v>687.6</v>
      </c>
    </row>
    <row r="803" spans="1:12" ht="37.5" x14ac:dyDescent="0.3">
      <c r="A803" s="9">
        <v>713</v>
      </c>
      <c r="B803" s="58" t="s">
        <v>1662</v>
      </c>
      <c r="C803" s="45" t="s">
        <v>668</v>
      </c>
      <c r="D803" s="47">
        <v>546</v>
      </c>
      <c r="E803" s="46">
        <f t="shared" si="27"/>
        <v>655.19999999999993</v>
      </c>
      <c r="G803" s="97">
        <f t="shared" si="25"/>
        <v>571</v>
      </c>
      <c r="H803" s="98">
        <f t="shared" si="26"/>
        <v>685.19999999999993</v>
      </c>
    </row>
    <row r="804" spans="1:12" ht="37.5" x14ac:dyDescent="0.3">
      <c r="A804" s="9">
        <v>714</v>
      </c>
      <c r="B804" s="58" t="s">
        <v>1663</v>
      </c>
      <c r="C804" s="45" t="s">
        <v>669</v>
      </c>
      <c r="D804" s="47">
        <v>550</v>
      </c>
      <c r="E804" s="46">
        <f t="shared" si="27"/>
        <v>660</v>
      </c>
      <c r="G804" s="97">
        <f t="shared" si="25"/>
        <v>575</v>
      </c>
      <c r="H804" s="98">
        <f t="shared" si="26"/>
        <v>690</v>
      </c>
    </row>
    <row r="805" spans="1:12" ht="37.5" x14ac:dyDescent="0.3">
      <c r="A805" s="9">
        <v>715</v>
      </c>
      <c r="B805" s="58" t="s">
        <v>1664</v>
      </c>
      <c r="C805" s="45" t="s">
        <v>1665</v>
      </c>
      <c r="D805" s="47">
        <v>1868</v>
      </c>
      <c r="E805" s="46">
        <f t="shared" si="27"/>
        <v>2241.6</v>
      </c>
      <c r="G805" s="97">
        <f t="shared" si="25"/>
        <v>1954</v>
      </c>
      <c r="H805" s="98">
        <f t="shared" si="26"/>
        <v>2344.7999999999997</v>
      </c>
    </row>
    <row r="806" spans="1:12" x14ac:dyDescent="0.3">
      <c r="A806" s="9">
        <v>716</v>
      </c>
      <c r="B806" s="30"/>
      <c r="C806" s="27" t="s">
        <v>1666</v>
      </c>
      <c r="D806" s="47"/>
      <c r="E806" s="46">
        <f t="shared" si="27"/>
        <v>0</v>
      </c>
      <c r="G806" s="97"/>
      <c r="H806" s="98"/>
    </row>
    <row r="807" spans="1:12" ht="37.5" x14ac:dyDescent="0.3">
      <c r="A807" s="9">
        <v>717</v>
      </c>
      <c r="B807" s="30" t="s">
        <v>1667</v>
      </c>
      <c r="C807" s="45" t="s">
        <v>1668</v>
      </c>
      <c r="D807" s="47">
        <v>632</v>
      </c>
      <c r="E807" s="46">
        <f t="shared" si="27"/>
        <v>758.4</v>
      </c>
      <c r="G807" s="97">
        <f t="shared" si="25"/>
        <v>661</v>
      </c>
      <c r="H807" s="98">
        <f t="shared" si="26"/>
        <v>793.19999999999993</v>
      </c>
    </row>
    <row r="808" spans="1:12" ht="37.5" x14ac:dyDescent="0.3">
      <c r="A808" s="9">
        <v>718</v>
      </c>
      <c r="B808" s="30" t="s">
        <v>1669</v>
      </c>
      <c r="C808" s="45" t="s">
        <v>1670</v>
      </c>
      <c r="D808" s="47">
        <v>406</v>
      </c>
      <c r="E808" s="46">
        <f t="shared" si="27"/>
        <v>487.2</v>
      </c>
      <c r="G808" s="97">
        <f t="shared" si="25"/>
        <v>425</v>
      </c>
      <c r="H808" s="98">
        <f t="shared" si="26"/>
        <v>510</v>
      </c>
    </row>
    <row r="809" spans="1:12" ht="37.5" x14ac:dyDescent="0.3">
      <c r="A809" s="9">
        <v>719</v>
      </c>
      <c r="B809" s="30" t="s">
        <v>1671</v>
      </c>
      <c r="C809" s="45" t="s">
        <v>2382</v>
      </c>
      <c r="D809" s="47">
        <v>1817</v>
      </c>
      <c r="E809" s="46">
        <f t="shared" si="27"/>
        <v>2180.4</v>
      </c>
      <c r="G809" s="97">
        <f t="shared" si="25"/>
        <v>1901</v>
      </c>
      <c r="H809" s="98">
        <f t="shared" si="26"/>
        <v>2281.1999999999998</v>
      </c>
    </row>
    <row r="810" spans="1:12" ht="37.5" x14ac:dyDescent="0.3">
      <c r="A810" s="9">
        <v>720</v>
      </c>
      <c r="B810" s="30" t="s">
        <v>2645</v>
      </c>
      <c r="C810" s="45" t="s">
        <v>2646</v>
      </c>
      <c r="D810" s="85">
        <v>1010</v>
      </c>
      <c r="E810" s="89">
        <v>1212</v>
      </c>
      <c r="F810" s="92" t="s">
        <v>2647</v>
      </c>
      <c r="G810" s="97">
        <v>1010</v>
      </c>
      <c r="H810" s="98">
        <f t="shared" si="26"/>
        <v>1212</v>
      </c>
    </row>
    <row r="811" spans="1:12" ht="37.5" x14ac:dyDescent="0.3">
      <c r="A811" s="9">
        <v>721</v>
      </c>
      <c r="B811" s="30" t="s">
        <v>1672</v>
      </c>
      <c r="C811" s="45" t="s">
        <v>1673</v>
      </c>
      <c r="D811" s="47">
        <v>864</v>
      </c>
      <c r="E811" s="46">
        <f t="shared" si="27"/>
        <v>1036.8</v>
      </c>
      <c r="G811" s="97">
        <f t="shared" si="25"/>
        <v>904</v>
      </c>
      <c r="H811" s="98">
        <f t="shared" si="26"/>
        <v>1084.8</v>
      </c>
    </row>
    <row r="812" spans="1:12" ht="37.5" x14ac:dyDescent="0.3">
      <c r="A812" s="9">
        <v>722</v>
      </c>
      <c r="B812" s="30" t="s">
        <v>1674</v>
      </c>
      <c r="C812" s="45" t="s">
        <v>1675</v>
      </c>
      <c r="D812" s="47">
        <v>922</v>
      </c>
      <c r="E812" s="46">
        <f t="shared" si="27"/>
        <v>1106.3999999999999</v>
      </c>
      <c r="G812" s="97">
        <f t="shared" si="25"/>
        <v>964</v>
      </c>
      <c r="H812" s="98">
        <f t="shared" si="26"/>
        <v>1156.8</v>
      </c>
    </row>
    <row r="813" spans="1:12" ht="37.5" x14ac:dyDescent="0.3">
      <c r="A813" s="9">
        <v>723</v>
      </c>
      <c r="B813" s="30" t="s">
        <v>1676</v>
      </c>
      <c r="C813" s="45" t="s">
        <v>1677</v>
      </c>
      <c r="D813" s="47">
        <v>1019</v>
      </c>
      <c r="E813" s="46">
        <f t="shared" si="27"/>
        <v>1222.8</v>
      </c>
      <c r="G813" s="97">
        <f t="shared" ref="G813:G899" si="28">ROUND(D813*1.046,0)</f>
        <v>1066</v>
      </c>
      <c r="H813" s="98">
        <f t="shared" ref="H813:H899" si="29">G813*1.2</f>
        <v>1279.2</v>
      </c>
    </row>
    <row r="814" spans="1:12" ht="37.5" x14ac:dyDescent="0.3">
      <c r="A814" s="9">
        <v>724</v>
      </c>
      <c r="B814" s="30" t="s">
        <v>1678</v>
      </c>
      <c r="C814" s="45" t="s">
        <v>1679</v>
      </c>
      <c r="D814" s="47">
        <v>2546</v>
      </c>
      <c r="E814" s="46">
        <f t="shared" si="27"/>
        <v>3055.2</v>
      </c>
      <c r="G814" s="97">
        <f t="shared" si="28"/>
        <v>2663</v>
      </c>
      <c r="H814" s="98">
        <f t="shared" si="29"/>
        <v>3195.6</v>
      </c>
      <c r="L814" s="85"/>
    </row>
    <row r="815" spans="1:12" ht="56.25" x14ac:dyDescent="0.3">
      <c r="A815" s="9">
        <v>725</v>
      </c>
      <c r="B815" s="30" t="s">
        <v>1680</v>
      </c>
      <c r="C815" s="45" t="s">
        <v>1681</v>
      </c>
      <c r="D815" s="47">
        <v>1089</v>
      </c>
      <c r="E815" s="46">
        <f t="shared" si="27"/>
        <v>1306.8</v>
      </c>
      <c r="G815" s="97">
        <f t="shared" si="28"/>
        <v>1139</v>
      </c>
      <c r="H815" s="98">
        <f t="shared" si="29"/>
        <v>1366.8</v>
      </c>
    </row>
    <row r="816" spans="1:12" ht="37.5" x14ac:dyDescent="0.3">
      <c r="A816" s="9">
        <v>726</v>
      </c>
      <c r="B816" s="30" t="s">
        <v>1682</v>
      </c>
      <c r="C816" s="45" t="s">
        <v>1683</v>
      </c>
      <c r="D816" s="47">
        <v>2078</v>
      </c>
      <c r="E816" s="46">
        <f t="shared" si="27"/>
        <v>2493.6</v>
      </c>
      <c r="G816" s="97">
        <f t="shared" si="28"/>
        <v>2174</v>
      </c>
      <c r="H816" s="98">
        <f t="shared" si="29"/>
        <v>2608.7999999999997</v>
      </c>
    </row>
    <row r="817" spans="1:8" s="60" customFormat="1" ht="37.5" x14ac:dyDescent="0.3">
      <c r="A817" s="9">
        <v>727</v>
      </c>
      <c r="B817" s="22" t="s">
        <v>1684</v>
      </c>
      <c r="C817" s="45" t="s">
        <v>1685</v>
      </c>
      <c r="D817" s="47">
        <v>1347</v>
      </c>
      <c r="E817" s="46">
        <f t="shared" si="27"/>
        <v>1616.3999999999999</v>
      </c>
      <c r="G817" s="97">
        <f t="shared" si="28"/>
        <v>1409</v>
      </c>
      <c r="H817" s="98">
        <f t="shared" si="29"/>
        <v>1690.8</v>
      </c>
    </row>
    <row r="818" spans="1:8" s="91" customFormat="1" ht="37.5" x14ac:dyDescent="0.3">
      <c r="A818" s="9">
        <v>728</v>
      </c>
      <c r="B818" s="100" t="s">
        <v>2648</v>
      </c>
      <c r="C818" s="45" t="s">
        <v>2649</v>
      </c>
      <c r="D818" s="47">
        <v>1102</v>
      </c>
      <c r="E818" s="46">
        <v>1322.3999999999999</v>
      </c>
      <c r="F818" s="92" t="s">
        <v>2647</v>
      </c>
      <c r="G818" s="99">
        <v>1102</v>
      </c>
      <c r="H818" s="98">
        <f t="shared" si="29"/>
        <v>1322.3999999999999</v>
      </c>
    </row>
    <row r="819" spans="1:8" customFormat="1" ht="37.5" x14ac:dyDescent="0.3">
      <c r="A819" s="9">
        <v>729</v>
      </c>
      <c r="B819" s="93" t="s">
        <v>2628</v>
      </c>
      <c r="C819" s="19" t="s">
        <v>2630</v>
      </c>
      <c r="D819" s="47">
        <v>1116</v>
      </c>
      <c r="E819" s="46">
        <f t="shared" ref="E819:E821" si="30">D819*1.2</f>
        <v>1339.2</v>
      </c>
      <c r="F819" s="90" t="s">
        <v>2640</v>
      </c>
      <c r="G819" s="97">
        <v>1116</v>
      </c>
      <c r="H819" s="98">
        <f t="shared" si="29"/>
        <v>1339.2</v>
      </c>
    </row>
    <row r="820" spans="1:8" customFormat="1" ht="37.5" x14ac:dyDescent="0.3">
      <c r="A820" s="9">
        <v>730</v>
      </c>
      <c r="B820" s="93" t="s">
        <v>2650</v>
      </c>
      <c r="C820" s="19" t="s">
        <v>2651</v>
      </c>
      <c r="D820" s="47">
        <v>930</v>
      </c>
      <c r="E820" s="46">
        <v>1116</v>
      </c>
      <c r="F820" s="92" t="s">
        <v>2647</v>
      </c>
      <c r="G820" s="97">
        <v>930</v>
      </c>
      <c r="H820" s="98">
        <f t="shared" si="29"/>
        <v>1116</v>
      </c>
    </row>
    <row r="821" spans="1:8" customFormat="1" ht="37.5" x14ac:dyDescent="0.3">
      <c r="A821" s="9">
        <v>731</v>
      </c>
      <c r="B821" s="93" t="s">
        <v>2629</v>
      </c>
      <c r="C821" s="19" t="s">
        <v>2631</v>
      </c>
      <c r="D821" s="47">
        <v>1127</v>
      </c>
      <c r="E821" s="46">
        <f t="shared" si="30"/>
        <v>1352.3999999999999</v>
      </c>
      <c r="F821" s="90" t="s">
        <v>2640</v>
      </c>
      <c r="G821" s="97">
        <v>1127</v>
      </c>
      <c r="H821" s="98">
        <f t="shared" si="29"/>
        <v>1352.3999999999999</v>
      </c>
    </row>
    <row r="822" spans="1:8" customFormat="1" ht="37.5" x14ac:dyDescent="0.3">
      <c r="A822" s="9">
        <v>732</v>
      </c>
      <c r="B822" s="93" t="s">
        <v>2652</v>
      </c>
      <c r="C822" s="19" t="s">
        <v>2653</v>
      </c>
      <c r="D822" s="47">
        <v>939</v>
      </c>
      <c r="E822" s="46">
        <v>1126.8</v>
      </c>
      <c r="F822" s="92" t="s">
        <v>2647</v>
      </c>
      <c r="G822" s="97">
        <v>939</v>
      </c>
      <c r="H822" s="98">
        <f t="shared" si="29"/>
        <v>1126.8</v>
      </c>
    </row>
    <row r="823" spans="1:8" customFormat="1" ht="37.5" x14ac:dyDescent="0.3">
      <c r="A823" s="9">
        <v>733</v>
      </c>
      <c r="B823" s="93" t="s">
        <v>2654</v>
      </c>
      <c r="C823" s="19" t="s">
        <v>2655</v>
      </c>
      <c r="D823" s="85">
        <v>566</v>
      </c>
      <c r="E823" s="89">
        <v>679.19999999999993</v>
      </c>
      <c r="F823" s="92" t="s">
        <v>2658</v>
      </c>
      <c r="G823" s="97">
        <v>566</v>
      </c>
      <c r="H823" s="98">
        <f t="shared" si="29"/>
        <v>679.19999999999993</v>
      </c>
    </row>
    <row r="824" spans="1:8" customFormat="1" ht="75" x14ac:dyDescent="0.3">
      <c r="A824" s="9">
        <v>734</v>
      </c>
      <c r="B824" s="93" t="s">
        <v>2656</v>
      </c>
      <c r="C824" s="19" t="s">
        <v>2657</v>
      </c>
      <c r="D824" s="85">
        <v>766</v>
      </c>
      <c r="E824" s="89">
        <v>919.19999999999993</v>
      </c>
      <c r="F824" s="92" t="s">
        <v>2658</v>
      </c>
      <c r="G824" s="97">
        <v>766</v>
      </c>
      <c r="H824" s="98">
        <f t="shared" si="29"/>
        <v>919.19999999999993</v>
      </c>
    </row>
    <row r="825" spans="1:8" customFormat="1" ht="37.5" x14ac:dyDescent="0.3">
      <c r="A825" s="9">
        <v>735</v>
      </c>
      <c r="B825" s="93" t="s">
        <v>2688</v>
      </c>
      <c r="C825" s="19" t="s">
        <v>2687</v>
      </c>
      <c r="D825" s="85"/>
      <c r="E825" s="89"/>
      <c r="F825" s="92"/>
      <c r="G825" s="97">
        <v>970</v>
      </c>
      <c r="H825" s="98">
        <f t="shared" si="29"/>
        <v>1164</v>
      </c>
    </row>
    <row r="826" spans="1:8" s="60" customFormat="1" x14ac:dyDescent="0.3">
      <c r="A826" s="9">
        <v>736</v>
      </c>
      <c r="B826" s="30"/>
      <c r="C826" s="27" t="s">
        <v>1686</v>
      </c>
      <c r="D826" s="47"/>
      <c r="E826" s="46"/>
      <c r="G826" s="97"/>
      <c r="H826" s="98"/>
    </row>
    <row r="827" spans="1:8" s="60" customFormat="1" ht="37.5" x14ac:dyDescent="0.3">
      <c r="A827" s="9">
        <v>737</v>
      </c>
      <c r="B827" s="30" t="s">
        <v>1687</v>
      </c>
      <c r="C827" s="45" t="s">
        <v>667</v>
      </c>
      <c r="D827" s="47">
        <v>865</v>
      </c>
      <c r="E827" s="46">
        <f t="shared" si="27"/>
        <v>1038</v>
      </c>
      <c r="G827" s="97">
        <f t="shared" si="28"/>
        <v>905</v>
      </c>
      <c r="H827" s="98">
        <f t="shared" si="29"/>
        <v>1086</v>
      </c>
    </row>
    <row r="828" spans="1:8" ht="37.5" x14ac:dyDescent="0.3">
      <c r="A828" s="9">
        <v>738</v>
      </c>
      <c r="B828" s="30" t="s">
        <v>1688</v>
      </c>
      <c r="C828" s="45" t="s">
        <v>511</v>
      </c>
      <c r="D828" s="47">
        <v>369</v>
      </c>
      <c r="E828" s="46">
        <f t="shared" si="27"/>
        <v>442.8</v>
      </c>
      <c r="G828" s="97">
        <f t="shared" si="28"/>
        <v>386</v>
      </c>
      <c r="H828" s="98">
        <f t="shared" si="29"/>
        <v>463.2</v>
      </c>
    </row>
    <row r="829" spans="1:8" ht="37.5" x14ac:dyDescent="0.3">
      <c r="A829" s="9">
        <v>739</v>
      </c>
      <c r="B829" s="30" t="s">
        <v>1689</v>
      </c>
      <c r="C829" s="45" t="s">
        <v>670</v>
      </c>
      <c r="D829" s="47">
        <v>528</v>
      </c>
      <c r="E829" s="46">
        <f t="shared" si="27"/>
        <v>633.6</v>
      </c>
      <c r="G829" s="97">
        <f t="shared" si="28"/>
        <v>552</v>
      </c>
      <c r="H829" s="98">
        <f t="shared" si="29"/>
        <v>662.4</v>
      </c>
    </row>
    <row r="830" spans="1:8" ht="37.5" x14ac:dyDescent="0.3">
      <c r="A830" s="9">
        <v>740</v>
      </c>
      <c r="B830" s="30" t="s">
        <v>1690</v>
      </c>
      <c r="C830" s="45" t="s">
        <v>671</v>
      </c>
      <c r="D830" s="47">
        <v>366</v>
      </c>
      <c r="E830" s="46">
        <f t="shared" si="27"/>
        <v>439.2</v>
      </c>
      <c r="G830" s="97">
        <f t="shared" si="28"/>
        <v>383</v>
      </c>
      <c r="H830" s="98">
        <f t="shared" si="29"/>
        <v>459.59999999999997</v>
      </c>
    </row>
    <row r="831" spans="1:8" s="34" customFormat="1" ht="37.5" x14ac:dyDescent="0.3">
      <c r="A831" s="9">
        <v>741</v>
      </c>
      <c r="B831" s="30" t="s">
        <v>1691</v>
      </c>
      <c r="C831" s="45" t="s">
        <v>1692</v>
      </c>
      <c r="D831" s="47">
        <v>226</v>
      </c>
      <c r="E831" s="46">
        <f t="shared" si="27"/>
        <v>271.2</v>
      </c>
      <c r="G831" s="97">
        <f t="shared" si="28"/>
        <v>236</v>
      </c>
      <c r="H831" s="98">
        <f t="shared" si="29"/>
        <v>283.2</v>
      </c>
    </row>
    <row r="832" spans="1:8" s="34" customFormat="1" ht="37.5" x14ac:dyDescent="0.3">
      <c r="A832" s="9">
        <v>742</v>
      </c>
      <c r="B832" s="30" t="s">
        <v>1693</v>
      </c>
      <c r="C832" s="45" t="s">
        <v>512</v>
      </c>
      <c r="D832" s="47">
        <v>434</v>
      </c>
      <c r="E832" s="46">
        <f t="shared" si="27"/>
        <v>520.79999999999995</v>
      </c>
      <c r="G832" s="97">
        <f t="shared" si="28"/>
        <v>454</v>
      </c>
      <c r="H832" s="98">
        <f t="shared" si="29"/>
        <v>544.79999999999995</v>
      </c>
    </row>
    <row r="833" spans="1:8" s="34" customFormat="1" ht="37.5" x14ac:dyDescent="0.3">
      <c r="A833" s="9">
        <v>743</v>
      </c>
      <c r="B833" s="30" t="s">
        <v>1694</v>
      </c>
      <c r="C833" s="45" t="s">
        <v>672</v>
      </c>
      <c r="D833" s="47">
        <v>373</v>
      </c>
      <c r="E833" s="46">
        <f t="shared" si="27"/>
        <v>447.59999999999997</v>
      </c>
      <c r="G833" s="97">
        <f t="shared" si="28"/>
        <v>390</v>
      </c>
      <c r="H833" s="98">
        <f t="shared" si="29"/>
        <v>468</v>
      </c>
    </row>
    <row r="834" spans="1:8" ht="37.5" x14ac:dyDescent="0.3">
      <c r="A834" s="9">
        <v>744</v>
      </c>
      <c r="B834" s="30" t="s">
        <v>1695</v>
      </c>
      <c r="C834" s="45" t="s">
        <v>673</v>
      </c>
      <c r="D834" s="47">
        <v>205</v>
      </c>
      <c r="E834" s="46">
        <f t="shared" ref="E834:E921" si="31">D834*1.2</f>
        <v>246</v>
      </c>
      <c r="G834" s="97">
        <f t="shared" si="28"/>
        <v>214</v>
      </c>
      <c r="H834" s="98">
        <f t="shared" si="29"/>
        <v>256.8</v>
      </c>
    </row>
    <row r="835" spans="1:8" ht="37.5" x14ac:dyDescent="0.3">
      <c r="A835" s="9">
        <v>745</v>
      </c>
      <c r="B835" s="30" t="s">
        <v>1696</v>
      </c>
      <c r="C835" s="45" t="s">
        <v>1697</v>
      </c>
      <c r="D835" s="47">
        <v>200</v>
      </c>
      <c r="E835" s="46">
        <f t="shared" si="31"/>
        <v>240</v>
      </c>
      <c r="G835" s="97">
        <f t="shared" si="28"/>
        <v>209</v>
      </c>
      <c r="H835" s="98">
        <f t="shared" si="29"/>
        <v>250.79999999999998</v>
      </c>
    </row>
    <row r="836" spans="1:8" x14ac:dyDescent="0.3">
      <c r="A836" s="9">
        <v>746</v>
      </c>
      <c r="B836" s="30" t="s">
        <v>1698</v>
      </c>
      <c r="C836" s="45" t="s">
        <v>674</v>
      </c>
      <c r="D836" s="47">
        <v>326</v>
      </c>
      <c r="E836" s="46">
        <f t="shared" si="31"/>
        <v>391.2</v>
      </c>
      <c r="G836" s="97">
        <f t="shared" si="28"/>
        <v>341</v>
      </c>
      <c r="H836" s="98">
        <f t="shared" si="29"/>
        <v>409.2</v>
      </c>
    </row>
    <row r="837" spans="1:8" ht="37.5" x14ac:dyDescent="0.3">
      <c r="A837" s="9">
        <v>747</v>
      </c>
      <c r="B837" s="30" t="s">
        <v>1699</v>
      </c>
      <c r="C837" s="45" t="s">
        <v>1700</v>
      </c>
      <c r="D837" s="47">
        <v>461</v>
      </c>
      <c r="E837" s="46">
        <f t="shared" si="31"/>
        <v>553.19999999999993</v>
      </c>
      <c r="G837" s="97">
        <f t="shared" si="28"/>
        <v>482</v>
      </c>
      <c r="H837" s="98">
        <f t="shared" si="29"/>
        <v>578.4</v>
      </c>
    </row>
    <row r="838" spans="1:8" x14ac:dyDescent="0.3">
      <c r="A838" s="9">
        <v>748</v>
      </c>
      <c r="B838" s="30" t="s">
        <v>1701</v>
      </c>
      <c r="C838" s="45" t="s">
        <v>449</v>
      </c>
      <c r="D838" s="47">
        <v>284</v>
      </c>
      <c r="E838" s="46">
        <f t="shared" si="31"/>
        <v>340.8</v>
      </c>
      <c r="G838" s="97">
        <f t="shared" si="28"/>
        <v>297</v>
      </c>
      <c r="H838" s="98">
        <f t="shared" si="29"/>
        <v>356.4</v>
      </c>
    </row>
    <row r="839" spans="1:8" x14ac:dyDescent="0.3">
      <c r="A839" s="9">
        <v>749</v>
      </c>
      <c r="B839" s="30" t="s">
        <v>1702</v>
      </c>
      <c r="C839" s="45" t="s">
        <v>450</v>
      </c>
      <c r="D839" s="47">
        <v>535</v>
      </c>
      <c r="E839" s="46">
        <f t="shared" si="31"/>
        <v>642</v>
      </c>
      <c r="G839" s="97">
        <f t="shared" si="28"/>
        <v>560</v>
      </c>
      <c r="H839" s="98">
        <f t="shared" si="29"/>
        <v>672</v>
      </c>
    </row>
    <row r="840" spans="1:8" x14ac:dyDescent="0.3">
      <c r="A840" s="9">
        <v>750</v>
      </c>
      <c r="B840" s="30" t="s">
        <v>1703</v>
      </c>
      <c r="C840" s="45" t="s">
        <v>451</v>
      </c>
      <c r="D840" s="47">
        <v>141</v>
      </c>
      <c r="E840" s="46">
        <f t="shared" si="31"/>
        <v>169.2</v>
      </c>
      <c r="G840" s="97">
        <f t="shared" si="28"/>
        <v>147</v>
      </c>
      <c r="H840" s="98">
        <f t="shared" si="29"/>
        <v>176.4</v>
      </c>
    </row>
    <row r="841" spans="1:8" ht="37.5" x14ac:dyDescent="0.3">
      <c r="A841" s="9">
        <v>751</v>
      </c>
      <c r="B841" s="30" t="s">
        <v>1704</v>
      </c>
      <c r="C841" s="45" t="s">
        <v>1705</v>
      </c>
      <c r="D841" s="47">
        <v>412</v>
      </c>
      <c r="E841" s="46">
        <f t="shared" si="31"/>
        <v>494.4</v>
      </c>
      <c r="G841" s="97">
        <f t="shared" si="28"/>
        <v>431</v>
      </c>
      <c r="H841" s="98">
        <f t="shared" si="29"/>
        <v>517.19999999999993</v>
      </c>
    </row>
    <row r="842" spans="1:8" ht="37.5" x14ac:dyDescent="0.3">
      <c r="A842" s="9">
        <v>752</v>
      </c>
      <c r="B842" s="30" t="s">
        <v>2743</v>
      </c>
      <c r="C842" s="45" t="s">
        <v>2744</v>
      </c>
      <c r="D842" s="47"/>
      <c r="E842" s="46"/>
      <c r="G842" s="97">
        <v>811</v>
      </c>
      <c r="H842" s="98">
        <v>973.19999999999993</v>
      </c>
    </row>
    <row r="843" spans="1:8" ht="37.5" x14ac:dyDescent="0.3">
      <c r="A843" s="9">
        <v>753</v>
      </c>
      <c r="B843" s="30" t="s">
        <v>2745</v>
      </c>
      <c r="C843" s="45" t="s">
        <v>2746</v>
      </c>
      <c r="D843" s="47"/>
      <c r="E843" s="46"/>
      <c r="G843" s="97">
        <v>811</v>
      </c>
      <c r="H843" s="98">
        <v>973.19999999999993</v>
      </c>
    </row>
    <row r="844" spans="1:8" ht="37.5" x14ac:dyDescent="0.3">
      <c r="A844" s="9">
        <v>754</v>
      </c>
      <c r="B844" s="30" t="s">
        <v>2747</v>
      </c>
      <c r="C844" s="45" t="s">
        <v>2748</v>
      </c>
      <c r="D844" s="47"/>
      <c r="E844" s="46"/>
      <c r="G844" s="97">
        <v>811</v>
      </c>
      <c r="H844" s="98">
        <v>973.19999999999993</v>
      </c>
    </row>
    <row r="845" spans="1:8" ht="37.5" x14ac:dyDescent="0.3">
      <c r="A845" s="9">
        <v>755</v>
      </c>
      <c r="B845" s="30" t="s">
        <v>2749</v>
      </c>
      <c r="C845" s="45" t="s">
        <v>2750</v>
      </c>
      <c r="D845" s="47"/>
      <c r="E845" s="46"/>
      <c r="G845" s="97">
        <v>811</v>
      </c>
      <c r="H845" s="98">
        <v>973.19999999999993</v>
      </c>
    </row>
    <row r="846" spans="1:8" ht="37.5" x14ac:dyDescent="0.3">
      <c r="A846" s="9">
        <v>756</v>
      </c>
      <c r="B846" s="30" t="s">
        <v>2751</v>
      </c>
      <c r="C846" s="45" t="s">
        <v>2752</v>
      </c>
      <c r="D846" s="47"/>
      <c r="E846" s="46"/>
      <c r="G846" s="97">
        <v>811</v>
      </c>
      <c r="H846" s="98">
        <v>973.19999999999993</v>
      </c>
    </row>
    <row r="847" spans="1:8" ht="37.5" x14ac:dyDescent="0.3">
      <c r="A847" s="9">
        <v>757</v>
      </c>
      <c r="B847" s="30" t="s">
        <v>2753</v>
      </c>
      <c r="C847" s="45" t="s">
        <v>2754</v>
      </c>
      <c r="D847" s="47"/>
      <c r="E847" s="46"/>
      <c r="G847" s="97">
        <v>811</v>
      </c>
      <c r="H847" s="98">
        <v>973.19999999999993</v>
      </c>
    </row>
    <row r="848" spans="1:8" ht="37.5" x14ac:dyDescent="0.3">
      <c r="A848" s="9">
        <v>758</v>
      </c>
      <c r="B848" s="30" t="s">
        <v>2755</v>
      </c>
      <c r="C848" s="45" t="s">
        <v>2756</v>
      </c>
      <c r="D848" s="47"/>
      <c r="E848" s="46"/>
      <c r="G848" s="97">
        <v>811</v>
      </c>
      <c r="H848" s="98">
        <v>973.19999999999993</v>
      </c>
    </row>
    <row r="849" spans="1:8" ht="37.5" x14ac:dyDescent="0.3">
      <c r="A849" s="9">
        <v>759</v>
      </c>
      <c r="B849" s="30" t="s">
        <v>2757</v>
      </c>
      <c r="C849" s="45" t="s">
        <v>2758</v>
      </c>
      <c r="D849" s="47"/>
      <c r="E849" s="46"/>
      <c r="G849" s="97">
        <v>811</v>
      </c>
      <c r="H849" s="98">
        <v>973.19999999999993</v>
      </c>
    </row>
    <row r="850" spans="1:8" ht="37.5" x14ac:dyDescent="0.3">
      <c r="A850" s="9">
        <v>760</v>
      </c>
      <c r="B850" s="30" t="s">
        <v>2759</v>
      </c>
      <c r="C850" s="45" t="s">
        <v>2760</v>
      </c>
      <c r="D850" s="47"/>
      <c r="E850" s="46"/>
      <c r="G850" s="97">
        <v>811</v>
      </c>
      <c r="H850" s="98">
        <v>973.19999999999993</v>
      </c>
    </row>
    <row r="851" spans="1:8" ht="37.5" x14ac:dyDescent="0.3">
      <c r="A851" s="9">
        <v>761</v>
      </c>
      <c r="B851" s="30" t="s">
        <v>2761</v>
      </c>
      <c r="C851" s="45" t="s">
        <v>2762</v>
      </c>
      <c r="D851" s="47"/>
      <c r="E851" s="46"/>
      <c r="G851" s="97">
        <v>811</v>
      </c>
      <c r="H851" s="98">
        <v>973.19999999999993</v>
      </c>
    </row>
    <row r="852" spans="1:8" ht="37.5" x14ac:dyDescent="0.3">
      <c r="A852" s="9">
        <v>762</v>
      </c>
      <c r="B852" s="30" t="s">
        <v>2763</v>
      </c>
      <c r="C852" s="45" t="s">
        <v>2764</v>
      </c>
      <c r="D852" s="47"/>
      <c r="E852" s="46"/>
      <c r="G852" s="97">
        <v>811</v>
      </c>
      <c r="H852" s="98">
        <v>973.19999999999993</v>
      </c>
    </row>
    <row r="853" spans="1:8" ht="37.5" x14ac:dyDescent="0.3">
      <c r="A853" s="9">
        <v>763</v>
      </c>
      <c r="B853" s="30" t="s">
        <v>1706</v>
      </c>
      <c r="C853" s="45" t="s">
        <v>452</v>
      </c>
      <c r="D853" s="47">
        <v>742</v>
      </c>
      <c r="E853" s="46">
        <f t="shared" si="31"/>
        <v>890.4</v>
      </c>
      <c r="G853" s="97">
        <f t="shared" si="28"/>
        <v>776</v>
      </c>
      <c r="H853" s="98">
        <f t="shared" si="29"/>
        <v>931.19999999999993</v>
      </c>
    </row>
    <row r="854" spans="1:8" ht="37.5" x14ac:dyDescent="0.3">
      <c r="A854" s="9">
        <v>764</v>
      </c>
      <c r="B854" s="30" t="s">
        <v>1707</v>
      </c>
      <c r="C854" s="45" t="s">
        <v>1708</v>
      </c>
      <c r="D854" s="47">
        <v>561</v>
      </c>
      <c r="E854" s="46">
        <f t="shared" si="31"/>
        <v>673.19999999999993</v>
      </c>
      <c r="G854" s="97">
        <f t="shared" si="28"/>
        <v>587</v>
      </c>
      <c r="H854" s="98">
        <f t="shared" si="29"/>
        <v>704.4</v>
      </c>
    </row>
    <row r="855" spans="1:8" x14ac:dyDescent="0.3">
      <c r="A855" s="9">
        <v>765</v>
      </c>
      <c r="B855" s="30" t="s">
        <v>1709</v>
      </c>
      <c r="C855" s="45" t="s">
        <v>675</v>
      </c>
      <c r="D855" s="47">
        <v>738</v>
      </c>
      <c r="E855" s="46">
        <f t="shared" si="31"/>
        <v>885.6</v>
      </c>
      <c r="G855" s="97">
        <f t="shared" si="28"/>
        <v>772</v>
      </c>
      <c r="H855" s="98">
        <f t="shared" si="29"/>
        <v>926.4</v>
      </c>
    </row>
    <row r="856" spans="1:8" ht="37.5" x14ac:dyDescent="0.3">
      <c r="A856" s="9">
        <v>766</v>
      </c>
      <c r="B856" s="30" t="s">
        <v>1710</v>
      </c>
      <c r="C856" s="45" t="s">
        <v>807</v>
      </c>
      <c r="D856" s="47">
        <v>814</v>
      </c>
      <c r="E856" s="46">
        <f t="shared" si="31"/>
        <v>976.8</v>
      </c>
      <c r="G856" s="97">
        <f t="shared" si="28"/>
        <v>851</v>
      </c>
      <c r="H856" s="98">
        <f t="shared" si="29"/>
        <v>1021.1999999999999</v>
      </c>
    </row>
    <row r="857" spans="1:8" ht="56.25" x14ac:dyDescent="0.3">
      <c r="A857" s="9">
        <v>767</v>
      </c>
      <c r="B857" s="30" t="s">
        <v>1711</v>
      </c>
      <c r="C857" s="45" t="s">
        <v>1712</v>
      </c>
      <c r="D857" s="47">
        <v>195</v>
      </c>
      <c r="E857" s="46">
        <f t="shared" si="31"/>
        <v>234</v>
      </c>
      <c r="G857" s="97">
        <f t="shared" si="28"/>
        <v>204</v>
      </c>
      <c r="H857" s="98">
        <f t="shared" si="29"/>
        <v>244.79999999999998</v>
      </c>
    </row>
    <row r="858" spans="1:8" x14ac:dyDescent="0.3">
      <c r="A858" s="9">
        <v>768</v>
      </c>
      <c r="B858" s="30" t="s">
        <v>1713</v>
      </c>
      <c r="C858" s="45" t="s">
        <v>1229</v>
      </c>
      <c r="D858" s="47">
        <v>146</v>
      </c>
      <c r="E858" s="46">
        <f t="shared" si="31"/>
        <v>175.2</v>
      </c>
      <c r="G858" s="97">
        <f t="shared" si="28"/>
        <v>153</v>
      </c>
      <c r="H858" s="98">
        <f t="shared" si="29"/>
        <v>183.6</v>
      </c>
    </row>
    <row r="859" spans="1:8" x14ac:dyDescent="0.3">
      <c r="A859" s="9">
        <v>769</v>
      </c>
      <c r="B859" s="30" t="s">
        <v>1714</v>
      </c>
      <c r="C859" s="45" t="s">
        <v>1230</v>
      </c>
      <c r="D859" s="47">
        <v>507</v>
      </c>
      <c r="E859" s="46">
        <f t="shared" si="31"/>
        <v>608.4</v>
      </c>
      <c r="G859" s="97">
        <f t="shared" si="28"/>
        <v>530</v>
      </c>
      <c r="H859" s="98">
        <f t="shared" si="29"/>
        <v>636</v>
      </c>
    </row>
    <row r="860" spans="1:8" x14ac:dyDescent="0.3">
      <c r="A860" s="9">
        <v>770</v>
      </c>
      <c r="B860" s="30" t="s">
        <v>1715</v>
      </c>
      <c r="C860" s="45" t="s">
        <v>1237</v>
      </c>
      <c r="D860" s="47">
        <v>941</v>
      </c>
      <c r="E860" s="46">
        <f t="shared" si="31"/>
        <v>1129.2</v>
      </c>
      <c r="G860" s="97">
        <f t="shared" si="28"/>
        <v>984</v>
      </c>
      <c r="H860" s="98">
        <f t="shared" si="29"/>
        <v>1180.8</v>
      </c>
    </row>
    <row r="861" spans="1:8" ht="37.5" x14ac:dyDescent="0.3">
      <c r="A861" s="9">
        <v>771</v>
      </c>
      <c r="B861" s="30" t="s">
        <v>1716</v>
      </c>
      <c r="C861" s="45" t="s">
        <v>1717</v>
      </c>
      <c r="D861" s="47">
        <v>927</v>
      </c>
      <c r="E861" s="46">
        <f t="shared" si="31"/>
        <v>1112.3999999999999</v>
      </c>
      <c r="G861" s="97">
        <f t="shared" si="28"/>
        <v>970</v>
      </c>
      <c r="H861" s="98">
        <f t="shared" si="29"/>
        <v>1164</v>
      </c>
    </row>
    <row r="862" spans="1:8" x14ac:dyDescent="0.3">
      <c r="A862" s="9">
        <v>772</v>
      </c>
      <c r="B862" s="30" t="s">
        <v>1718</v>
      </c>
      <c r="C862" s="45" t="s">
        <v>1259</v>
      </c>
      <c r="D862" s="47">
        <v>469</v>
      </c>
      <c r="E862" s="46">
        <f t="shared" si="31"/>
        <v>562.79999999999995</v>
      </c>
      <c r="G862" s="97">
        <f t="shared" si="28"/>
        <v>491</v>
      </c>
      <c r="H862" s="98">
        <f t="shared" si="29"/>
        <v>589.19999999999993</v>
      </c>
    </row>
    <row r="863" spans="1:8" ht="37.5" x14ac:dyDescent="0.3">
      <c r="A863" s="9">
        <v>773</v>
      </c>
      <c r="B863" s="30" t="s">
        <v>1719</v>
      </c>
      <c r="C863" s="45" t="s">
        <v>1260</v>
      </c>
      <c r="D863" s="47">
        <v>340</v>
      </c>
      <c r="E863" s="46">
        <f t="shared" si="31"/>
        <v>408</v>
      </c>
      <c r="G863" s="97">
        <f t="shared" si="28"/>
        <v>356</v>
      </c>
      <c r="H863" s="98">
        <f t="shared" si="29"/>
        <v>427.2</v>
      </c>
    </row>
    <row r="864" spans="1:8" ht="37.5" x14ac:dyDescent="0.3">
      <c r="A864" s="9">
        <v>774</v>
      </c>
      <c r="B864" s="30" t="s">
        <v>1720</v>
      </c>
      <c r="C864" s="45" t="s">
        <v>1335</v>
      </c>
      <c r="D864" s="47">
        <v>1748</v>
      </c>
      <c r="E864" s="46">
        <f t="shared" si="31"/>
        <v>2097.6</v>
      </c>
      <c r="G864" s="97">
        <f t="shared" si="28"/>
        <v>1828</v>
      </c>
      <c r="H864" s="98">
        <f t="shared" si="29"/>
        <v>2193.6</v>
      </c>
    </row>
    <row r="865" spans="1:8" ht="37.5" x14ac:dyDescent="0.3">
      <c r="A865" s="9">
        <v>775</v>
      </c>
      <c r="B865" s="30" t="s">
        <v>1721</v>
      </c>
      <c r="C865" s="45" t="s">
        <v>1261</v>
      </c>
      <c r="D865" s="47">
        <v>262</v>
      </c>
      <c r="E865" s="46">
        <f t="shared" si="31"/>
        <v>314.39999999999998</v>
      </c>
      <c r="G865" s="97">
        <f t="shared" si="28"/>
        <v>274</v>
      </c>
      <c r="H865" s="98">
        <f t="shared" si="29"/>
        <v>328.8</v>
      </c>
    </row>
    <row r="866" spans="1:8" ht="37.5" x14ac:dyDescent="0.3">
      <c r="A866" s="9">
        <v>776</v>
      </c>
      <c r="B866" s="30" t="s">
        <v>1722</v>
      </c>
      <c r="C866" s="45" t="s">
        <v>1262</v>
      </c>
      <c r="D866" s="47">
        <v>198</v>
      </c>
      <c r="E866" s="46">
        <f t="shared" si="31"/>
        <v>237.6</v>
      </c>
      <c r="G866" s="97">
        <f t="shared" si="28"/>
        <v>207</v>
      </c>
      <c r="H866" s="98">
        <f t="shared" si="29"/>
        <v>248.39999999999998</v>
      </c>
    </row>
    <row r="867" spans="1:8" ht="37.5" x14ac:dyDescent="0.3">
      <c r="A867" s="9">
        <v>777</v>
      </c>
      <c r="B867" s="30" t="s">
        <v>1723</v>
      </c>
      <c r="C867" s="45" t="s">
        <v>1263</v>
      </c>
      <c r="D867" s="47">
        <v>482</v>
      </c>
      <c r="E867" s="46">
        <f t="shared" si="31"/>
        <v>578.4</v>
      </c>
      <c r="G867" s="97">
        <f t="shared" si="28"/>
        <v>504</v>
      </c>
      <c r="H867" s="98">
        <f t="shared" si="29"/>
        <v>604.79999999999995</v>
      </c>
    </row>
    <row r="868" spans="1:8" x14ac:dyDescent="0.3">
      <c r="A868" s="9">
        <v>778</v>
      </c>
      <c r="B868" s="30" t="s">
        <v>1724</v>
      </c>
      <c r="C868" s="45" t="s">
        <v>1264</v>
      </c>
      <c r="D868" s="47">
        <v>250</v>
      </c>
      <c r="E868" s="46">
        <f t="shared" si="31"/>
        <v>300</v>
      </c>
      <c r="G868" s="97">
        <f t="shared" si="28"/>
        <v>262</v>
      </c>
      <c r="H868" s="98">
        <f t="shared" si="29"/>
        <v>314.39999999999998</v>
      </c>
    </row>
    <row r="869" spans="1:8" ht="37.5" x14ac:dyDescent="0.3">
      <c r="A869" s="9">
        <v>779</v>
      </c>
      <c r="B869" s="30" t="s">
        <v>1725</v>
      </c>
      <c r="C869" s="19" t="s">
        <v>1334</v>
      </c>
      <c r="D869" s="47">
        <v>421</v>
      </c>
      <c r="E869" s="46">
        <f t="shared" si="31"/>
        <v>505.2</v>
      </c>
      <c r="G869" s="97">
        <f t="shared" si="28"/>
        <v>440</v>
      </c>
      <c r="H869" s="98">
        <f t="shared" si="29"/>
        <v>528</v>
      </c>
    </row>
    <row r="870" spans="1:8" ht="37.5" x14ac:dyDescent="0.3">
      <c r="A870" s="9">
        <v>780</v>
      </c>
      <c r="B870" s="30" t="s">
        <v>1726</v>
      </c>
      <c r="C870" s="45" t="s">
        <v>1727</v>
      </c>
      <c r="D870" s="47">
        <v>1230</v>
      </c>
      <c r="E870" s="46">
        <f t="shared" si="31"/>
        <v>1476</v>
      </c>
      <c r="G870" s="97">
        <f t="shared" si="28"/>
        <v>1287</v>
      </c>
      <c r="H870" s="98">
        <f t="shared" si="29"/>
        <v>1544.3999999999999</v>
      </c>
    </row>
    <row r="871" spans="1:8" ht="37.5" x14ac:dyDescent="0.3">
      <c r="A871" s="9">
        <v>781</v>
      </c>
      <c r="B871" s="30" t="s">
        <v>1728</v>
      </c>
      <c r="C871" s="45" t="s">
        <v>1729</v>
      </c>
      <c r="D871" s="47">
        <v>1230</v>
      </c>
      <c r="E871" s="46">
        <f t="shared" si="31"/>
        <v>1476</v>
      </c>
      <c r="G871" s="97">
        <f t="shared" si="28"/>
        <v>1287</v>
      </c>
      <c r="H871" s="98">
        <f t="shared" si="29"/>
        <v>1544.3999999999999</v>
      </c>
    </row>
    <row r="872" spans="1:8" ht="37.5" x14ac:dyDescent="0.3">
      <c r="A872" s="9">
        <v>782</v>
      </c>
      <c r="B872" s="30" t="s">
        <v>1730</v>
      </c>
      <c r="C872" s="45" t="s">
        <v>1731</v>
      </c>
      <c r="D872" s="47">
        <v>1230</v>
      </c>
      <c r="E872" s="46">
        <f t="shared" si="31"/>
        <v>1476</v>
      </c>
      <c r="G872" s="97">
        <f t="shared" si="28"/>
        <v>1287</v>
      </c>
      <c r="H872" s="98">
        <f t="shared" si="29"/>
        <v>1544.3999999999999</v>
      </c>
    </row>
    <row r="873" spans="1:8" ht="37.5" x14ac:dyDescent="0.3">
      <c r="A873" s="9">
        <v>783</v>
      </c>
      <c r="B873" s="30" t="s">
        <v>1732</v>
      </c>
      <c r="C873" s="45" t="s">
        <v>1733</v>
      </c>
      <c r="D873" s="47">
        <v>165</v>
      </c>
      <c r="E873" s="46">
        <f t="shared" si="31"/>
        <v>198</v>
      </c>
      <c r="G873" s="97">
        <f t="shared" si="28"/>
        <v>173</v>
      </c>
      <c r="H873" s="98">
        <f t="shared" si="29"/>
        <v>207.6</v>
      </c>
    </row>
    <row r="874" spans="1:8" ht="37.5" x14ac:dyDescent="0.3">
      <c r="A874" s="9">
        <v>784</v>
      </c>
      <c r="B874" s="30" t="s">
        <v>2367</v>
      </c>
      <c r="C874" s="19" t="s">
        <v>2374</v>
      </c>
      <c r="D874" s="47">
        <v>879</v>
      </c>
      <c r="E874" s="46">
        <f t="shared" si="31"/>
        <v>1054.8</v>
      </c>
      <c r="G874" s="97">
        <f t="shared" si="28"/>
        <v>919</v>
      </c>
      <c r="H874" s="98">
        <f t="shared" si="29"/>
        <v>1102.8</v>
      </c>
    </row>
    <row r="875" spans="1:8" ht="37.5" x14ac:dyDescent="0.3">
      <c r="A875" s="9">
        <v>785</v>
      </c>
      <c r="B875" s="30" t="s">
        <v>2690</v>
      </c>
      <c r="C875" s="19" t="s">
        <v>2689</v>
      </c>
      <c r="D875" s="47"/>
      <c r="E875" s="46"/>
      <c r="G875" s="97">
        <v>2625</v>
      </c>
      <c r="H875" s="98">
        <f t="shared" si="29"/>
        <v>3150</v>
      </c>
    </row>
    <row r="876" spans="1:8" ht="37.5" x14ac:dyDescent="0.3">
      <c r="A876" s="9">
        <v>786</v>
      </c>
      <c r="B876" s="30" t="s">
        <v>2694</v>
      </c>
      <c r="C876" s="19" t="s">
        <v>2693</v>
      </c>
      <c r="D876" s="47"/>
      <c r="E876" s="46"/>
      <c r="G876" s="97">
        <v>924</v>
      </c>
      <c r="H876" s="98">
        <f t="shared" si="29"/>
        <v>1108.8</v>
      </c>
    </row>
    <row r="877" spans="1:8" x14ac:dyDescent="0.3">
      <c r="A877" s="9">
        <v>787</v>
      </c>
      <c r="B877" s="30" t="s">
        <v>2696</v>
      </c>
      <c r="C877" s="19" t="s">
        <v>2695</v>
      </c>
      <c r="D877" s="47"/>
      <c r="E877" s="46"/>
      <c r="G877" s="97">
        <v>129</v>
      </c>
      <c r="H877" s="98">
        <f t="shared" si="29"/>
        <v>154.79999999999998</v>
      </c>
    </row>
    <row r="878" spans="1:8" x14ac:dyDescent="0.3">
      <c r="A878" s="9">
        <v>788</v>
      </c>
      <c r="B878" s="30" t="s">
        <v>2698</v>
      </c>
      <c r="C878" s="19" t="s">
        <v>2697</v>
      </c>
      <c r="D878" s="47"/>
      <c r="E878" s="46"/>
      <c r="G878" s="97">
        <v>151</v>
      </c>
      <c r="H878" s="98">
        <f t="shared" si="29"/>
        <v>181.2</v>
      </c>
    </row>
    <row r="879" spans="1:8" x14ac:dyDescent="0.3">
      <c r="A879" s="9">
        <v>789</v>
      </c>
      <c r="B879" s="30" t="s">
        <v>2700</v>
      </c>
      <c r="C879" s="19" t="s">
        <v>2699</v>
      </c>
      <c r="D879" s="47"/>
      <c r="E879" s="46"/>
      <c r="G879" s="97">
        <v>151</v>
      </c>
      <c r="H879" s="98">
        <f t="shared" si="29"/>
        <v>181.2</v>
      </c>
    </row>
    <row r="880" spans="1:8" x14ac:dyDescent="0.3">
      <c r="A880" s="9">
        <v>790</v>
      </c>
      <c r="B880" s="30" t="s">
        <v>2701</v>
      </c>
      <c r="C880" s="19" t="s">
        <v>2702</v>
      </c>
      <c r="D880" s="47">
        <v>151</v>
      </c>
      <c r="E880" s="46">
        <v>181.2</v>
      </c>
      <c r="G880" s="97">
        <v>151</v>
      </c>
      <c r="H880" s="98">
        <f t="shared" si="29"/>
        <v>181.2</v>
      </c>
    </row>
    <row r="881" spans="1:8" x14ac:dyDescent="0.3">
      <c r="A881" s="9">
        <v>791</v>
      </c>
      <c r="B881" s="30" t="s">
        <v>2703</v>
      </c>
      <c r="C881" s="19" t="s">
        <v>2704</v>
      </c>
      <c r="D881" s="47">
        <v>127</v>
      </c>
      <c r="E881" s="46">
        <v>152.4</v>
      </c>
      <c r="G881" s="97">
        <v>127</v>
      </c>
      <c r="H881" s="98">
        <f t="shared" si="29"/>
        <v>152.4</v>
      </c>
    </row>
    <row r="882" spans="1:8" x14ac:dyDescent="0.3">
      <c r="A882" s="9">
        <v>792</v>
      </c>
      <c r="B882" s="30" t="s">
        <v>2705</v>
      </c>
      <c r="C882" s="19" t="s">
        <v>2706</v>
      </c>
      <c r="D882" s="47">
        <v>252</v>
      </c>
      <c r="E882" s="46">
        <v>302.39999999999998</v>
      </c>
      <c r="G882" s="97">
        <v>252</v>
      </c>
      <c r="H882" s="98">
        <f t="shared" si="29"/>
        <v>302.39999999999998</v>
      </c>
    </row>
    <row r="883" spans="1:8" ht="37.5" x14ac:dyDescent="0.3">
      <c r="A883" s="9">
        <v>793</v>
      </c>
      <c r="B883" s="30" t="s">
        <v>2707</v>
      </c>
      <c r="C883" s="19" t="s">
        <v>2708</v>
      </c>
      <c r="D883" s="47">
        <v>266</v>
      </c>
      <c r="E883" s="46">
        <v>319.2</v>
      </c>
      <c r="G883" s="97">
        <v>266</v>
      </c>
      <c r="H883" s="98">
        <f t="shared" si="29"/>
        <v>319.2</v>
      </c>
    </row>
    <row r="884" spans="1:8" ht="37.5" x14ac:dyDescent="0.3">
      <c r="A884" s="9">
        <v>794</v>
      </c>
      <c r="B884" s="30" t="s">
        <v>2709</v>
      </c>
      <c r="C884" s="19" t="s">
        <v>2710</v>
      </c>
      <c r="D884" s="47">
        <v>229</v>
      </c>
      <c r="E884" s="46">
        <v>274.8</v>
      </c>
      <c r="G884" s="97">
        <v>229</v>
      </c>
      <c r="H884" s="98">
        <f t="shared" si="29"/>
        <v>274.8</v>
      </c>
    </row>
    <row r="885" spans="1:8" x14ac:dyDescent="0.3">
      <c r="A885" s="9">
        <v>795</v>
      </c>
      <c r="B885" s="30" t="s">
        <v>2711</v>
      </c>
      <c r="C885" s="19" t="s">
        <v>2712</v>
      </c>
      <c r="D885" s="47">
        <v>290</v>
      </c>
      <c r="E885" s="46">
        <v>348</v>
      </c>
      <c r="G885" s="97">
        <v>290</v>
      </c>
      <c r="H885" s="98">
        <f t="shared" si="29"/>
        <v>348</v>
      </c>
    </row>
    <row r="886" spans="1:8" x14ac:dyDescent="0.3">
      <c r="A886" s="9">
        <v>796</v>
      </c>
      <c r="B886" s="30"/>
      <c r="C886" s="27" t="s">
        <v>1734</v>
      </c>
      <c r="D886" s="47"/>
      <c r="E886" s="46">
        <f t="shared" si="31"/>
        <v>0</v>
      </c>
      <c r="G886" s="97"/>
      <c r="H886" s="98"/>
    </row>
    <row r="887" spans="1:8" x14ac:dyDescent="0.3">
      <c r="A887" s="9">
        <v>797</v>
      </c>
      <c r="B887" s="30" t="s">
        <v>1735</v>
      </c>
      <c r="C887" s="20" t="s">
        <v>1736</v>
      </c>
      <c r="D887" s="47">
        <v>516</v>
      </c>
      <c r="E887" s="46">
        <f t="shared" si="31"/>
        <v>619.19999999999993</v>
      </c>
      <c r="G887" s="97">
        <f t="shared" si="28"/>
        <v>540</v>
      </c>
      <c r="H887" s="98">
        <f t="shared" si="29"/>
        <v>648</v>
      </c>
    </row>
    <row r="888" spans="1:8" ht="37.5" x14ac:dyDescent="0.3">
      <c r="A888" s="9">
        <v>798</v>
      </c>
      <c r="B888" s="30" t="s">
        <v>1737</v>
      </c>
      <c r="C888" s="20" t="s">
        <v>1738</v>
      </c>
      <c r="D888" s="47">
        <v>664</v>
      </c>
      <c r="E888" s="46">
        <f t="shared" si="31"/>
        <v>796.8</v>
      </c>
      <c r="G888" s="97">
        <f t="shared" si="28"/>
        <v>695</v>
      </c>
      <c r="H888" s="98">
        <f t="shared" si="29"/>
        <v>834</v>
      </c>
    </row>
    <row r="889" spans="1:8" x14ac:dyDescent="0.3">
      <c r="A889" s="9">
        <v>799</v>
      </c>
      <c r="B889" s="30" t="s">
        <v>1739</v>
      </c>
      <c r="C889" s="20" t="s">
        <v>676</v>
      </c>
      <c r="D889" s="47">
        <v>419</v>
      </c>
      <c r="E889" s="46">
        <f t="shared" si="31"/>
        <v>502.79999999999995</v>
      </c>
      <c r="G889" s="97">
        <f t="shared" si="28"/>
        <v>438</v>
      </c>
      <c r="H889" s="98">
        <f t="shared" si="29"/>
        <v>525.6</v>
      </c>
    </row>
    <row r="890" spans="1:8" x14ac:dyDescent="0.3">
      <c r="A890" s="9">
        <v>800</v>
      </c>
      <c r="B890" s="30" t="s">
        <v>1740</v>
      </c>
      <c r="C890" s="20" t="s">
        <v>677</v>
      </c>
      <c r="D890" s="47">
        <v>432</v>
      </c>
      <c r="E890" s="46">
        <f t="shared" si="31"/>
        <v>518.4</v>
      </c>
      <c r="G890" s="97">
        <f t="shared" si="28"/>
        <v>452</v>
      </c>
      <c r="H890" s="98">
        <f t="shared" si="29"/>
        <v>542.4</v>
      </c>
    </row>
    <row r="891" spans="1:8" ht="37.5" x14ac:dyDescent="0.3">
      <c r="A891" s="9">
        <v>801</v>
      </c>
      <c r="B891" s="30" t="s">
        <v>1741</v>
      </c>
      <c r="C891" s="20" t="s">
        <v>35</v>
      </c>
      <c r="D891" s="47">
        <v>322</v>
      </c>
      <c r="E891" s="46">
        <f t="shared" si="31"/>
        <v>386.4</v>
      </c>
      <c r="G891" s="97">
        <f t="shared" si="28"/>
        <v>337</v>
      </c>
      <c r="H891" s="98">
        <f t="shared" si="29"/>
        <v>404.4</v>
      </c>
    </row>
    <row r="892" spans="1:8" ht="37.5" x14ac:dyDescent="0.3">
      <c r="A892" s="9">
        <v>802</v>
      </c>
      <c r="B892" s="30" t="s">
        <v>1742</v>
      </c>
      <c r="C892" s="20" t="s">
        <v>36</v>
      </c>
      <c r="D892" s="47">
        <v>593</v>
      </c>
      <c r="E892" s="46">
        <f t="shared" si="31"/>
        <v>711.6</v>
      </c>
      <c r="G892" s="97">
        <f t="shared" si="28"/>
        <v>620</v>
      </c>
      <c r="H892" s="98">
        <f t="shared" si="29"/>
        <v>744</v>
      </c>
    </row>
    <row r="893" spans="1:8" x14ac:dyDescent="0.3">
      <c r="A893" s="9">
        <v>803</v>
      </c>
      <c r="B893" s="30" t="s">
        <v>1743</v>
      </c>
      <c r="C893" s="20" t="s">
        <v>678</v>
      </c>
      <c r="D893" s="47">
        <v>248</v>
      </c>
      <c r="E893" s="46">
        <f t="shared" si="31"/>
        <v>297.59999999999997</v>
      </c>
      <c r="G893" s="97">
        <f t="shared" si="28"/>
        <v>259</v>
      </c>
      <c r="H893" s="98">
        <f t="shared" si="29"/>
        <v>310.8</v>
      </c>
    </row>
    <row r="894" spans="1:8" ht="37.5" x14ac:dyDescent="0.3">
      <c r="A894" s="9">
        <v>804</v>
      </c>
      <c r="B894" s="30" t="s">
        <v>1744</v>
      </c>
      <c r="C894" s="20" t="s">
        <v>1254</v>
      </c>
      <c r="D894" s="47">
        <v>357</v>
      </c>
      <c r="E894" s="46">
        <f t="shared" si="31"/>
        <v>428.4</v>
      </c>
      <c r="G894" s="97">
        <f t="shared" si="28"/>
        <v>373</v>
      </c>
      <c r="H894" s="98">
        <f t="shared" si="29"/>
        <v>447.59999999999997</v>
      </c>
    </row>
    <row r="895" spans="1:8" ht="37.5" x14ac:dyDescent="0.3">
      <c r="A895" s="9">
        <v>805</v>
      </c>
      <c r="B895" s="30" t="s">
        <v>1745</v>
      </c>
      <c r="C895" s="20" t="s">
        <v>1746</v>
      </c>
      <c r="D895" s="47">
        <v>640</v>
      </c>
      <c r="E895" s="46">
        <f t="shared" si="31"/>
        <v>768</v>
      </c>
      <c r="G895" s="97">
        <f t="shared" si="28"/>
        <v>669</v>
      </c>
      <c r="H895" s="98">
        <f t="shared" si="29"/>
        <v>802.8</v>
      </c>
    </row>
    <row r="896" spans="1:8" ht="37.5" x14ac:dyDescent="0.3">
      <c r="A896" s="9">
        <v>806</v>
      </c>
      <c r="B896" s="30" t="s">
        <v>1747</v>
      </c>
      <c r="C896" s="20" t="s">
        <v>1748</v>
      </c>
      <c r="D896" s="47">
        <v>1160</v>
      </c>
      <c r="E896" s="46">
        <f t="shared" si="31"/>
        <v>1392</v>
      </c>
      <c r="G896" s="97">
        <f t="shared" si="28"/>
        <v>1213</v>
      </c>
      <c r="H896" s="98">
        <f t="shared" si="29"/>
        <v>1455.6</v>
      </c>
    </row>
    <row r="897" spans="1:8" x14ac:dyDescent="0.3">
      <c r="A897" s="9">
        <v>807</v>
      </c>
      <c r="B897" s="30" t="s">
        <v>1749</v>
      </c>
      <c r="C897" s="20" t="s">
        <v>1750</v>
      </c>
      <c r="D897" s="47">
        <v>554</v>
      </c>
      <c r="E897" s="46">
        <f t="shared" si="31"/>
        <v>664.8</v>
      </c>
      <c r="G897" s="97">
        <f t="shared" si="28"/>
        <v>579</v>
      </c>
      <c r="H897" s="98">
        <f t="shared" si="29"/>
        <v>694.8</v>
      </c>
    </row>
    <row r="898" spans="1:8" ht="37.5" x14ac:dyDescent="0.3">
      <c r="A898" s="9">
        <v>808</v>
      </c>
      <c r="B898" s="30" t="s">
        <v>1751</v>
      </c>
      <c r="C898" s="20" t="s">
        <v>1270</v>
      </c>
      <c r="D898" s="47">
        <v>888</v>
      </c>
      <c r="E898" s="46">
        <f t="shared" si="31"/>
        <v>1065.5999999999999</v>
      </c>
      <c r="G898" s="97">
        <f t="shared" si="28"/>
        <v>929</v>
      </c>
      <c r="H898" s="98">
        <f t="shared" si="29"/>
        <v>1114.8</v>
      </c>
    </row>
    <row r="899" spans="1:8" x14ac:dyDescent="0.3">
      <c r="A899" s="9">
        <v>809</v>
      </c>
      <c r="B899" s="30" t="s">
        <v>1752</v>
      </c>
      <c r="C899" s="20" t="s">
        <v>1271</v>
      </c>
      <c r="D899" s="47">
        <v>244</v>
      </c>
      <c r="E899" s="46">
        <f t="shared" si="31"/>
        <v>292.8</v>
      </c>
      <c r="G899" s="97">
        <f t="shared" si="28"/>
        <v>255</v>
      </c>
      <c r="H899" s="98">
        <f t="shared" si="29"/>
        <v>306</v>
      </c>
    </row>
    <row r="900" spans="1:8" x14ac:dyDescent="0.3">
      <c r="A900" s="9">
        <v>810</v>
      </c>
      <c r="B900" s="30" t="s">
        <v>1753</v>
      </c>
      <c r="C900" s="20" t="s">
        <v>2366</v>
      </c>
      <c r="D900" s="47">
        <v>447</v>
      </c>
      <c r="E900" s="46">
        <f t="shared" si="31"/>
        <v>536.4</v>
      </c>
      <c r="G900" s="97">
        <f t="shared" ref="G900:G966" si="32">ROUND(D900*1.046,0)</f>
        <v>468</v>
      </c>
      <c r="H900" s="98">
        <f t="shared" ref="H900:H966" si="33">G900*1.2</f>
        <v>561.6</v>
      </c>
    </row>
    <row r="901" spans="1:8" ht="37.5" x14ac:dyDescent="0.3">
      <c r="A901" s="9">
        <v>811</v>
      </c>
      <c r="B901" s="30" t="s">
        <v>2722</v>
      </c>
      <c r="C901" s="20" t="s">
        <v>2721</v>
      </c>
      <c r="D901" s="47"/>
      <c r="E901" s="46"/>
      <c r="G901" s="97">
        <v>533</v>
      </c>
      <c r="H901" s="98">
        <f t="shared" si="33"/>
        <v>639.6</v>
      </c>
    </row>
    <row r="902" spans="1:8" x14ac:dyDescent="0.3">
      <c r="A902" s="9">
        <v>812</v>
      </c>
      <c r="B902" s="30"/>
      <c r="C902" s="27" t="s">
        <v>1754</v>
      </c>
      <c r="D902" s="47"/>
      <c r="E902" s="46">
        <f t="shared" si="31"/>
        <v>0</v>
      </c>
      <c r="G902" s="97"/>
      <c r="H902" s="98"/>
    </row>
    <row r="903" spans="1:8" x14ac:dyDescent="0.3">
      <c r="A903" s="9">
        <v>813</v>
      </c>
      <c r="B903" s="30" t="s">
        <v>1755</v>
      </c>
      <c r="C903" s="45" t="s">
        <v>45</v>
      </c>
      <c r="D903" s="47">
        <v>129</v>
      </c>
      <c r="E903" s="46">
        <f t="shared" si="31"/>
        <v>154.79999999999998</v>
      </c>
      <c r="G903" s="97">
        <f t="shared" si="32"/>
        <v>135</v>
      </c>
      <c r="H903" s="98">
        <f t="shared" si="33"/>
        <v>162</v>
      </c>
    </row>
    <row r="904" spans="1:8" ht="37.5" x14ac:dyDescent="0.3">
      <c r="A904" s="9">
        <v>814</v>
      </c>
      <c r="B904" s="30" t="s">
        <v>1756</v>
      </c>
      <c r="C904" s="45" t="s">
        <v>46</v>
      </c>
      <c r="D904" s="47">
        <v>160</v>
      </c>
      <c r="E904" s="46">
        <f t="shared" si="31"/>
        <v>192</v>
      </c>
      <c r="G904" s="97">
        <f t="shared" si="32"/>
        <v>167</v>
      </c>
      <c r="H904" s="98">
        <f t="shared" si="33"/>
        <v>200.4</v>
      </c>
    </row>
    <row r="905" spans="1:8" x14ac:dyDescent="0.3">
      <c r="A905" s="9">
        <v>815</v>
      </c>
      <c r="B905" s="30" t="s">
        <v>1757</v>
      </c>
      <c r="C905" s="45" t="s">
        <v>9</v>
      </c>
      <c r="D905" s="47">
        <v>138</v>
      </c>
      <c r="E905" s="46">
        <f t="shared" si="31"/>
        <v>165.6</v>
      </c>
      <c r="G905" s="97">
        <f t="shared" si="32"/>
        <v>144</v>
      </c>
      <c r="H905" s="98">
        <f t="shared" si="33"/>
        <v>172.79999999999998</v>
      </c>
    </row>
    <row r="906" spans="1:8" x14ac:dyDescent="0.3">
      <c r="A906" s="9">
        <v>816</v>
      </c>
      <c r="B906" s="30" t="s">
        <v>1758</v>
      </c>
      <c r="C906" s="45" t="s">
        <v>10</v>
      </c>
      <c r="D906" s="47">
        <v>150</v>
      </c>
      <c r="E906" s="46">
        <f t="shared" si="31"/>
        <v>180</v>
      </c>
      <c r="G906" s="97">
        <f t="shared" si="32"/>
        <v>157</v>
      </c>
      <c r="H906" s="98">
        <f t="shared" si="33"/>
        <v>188.4</v>
      </c>
    </row>
    <row r="907" spans="1:8" x14ac:dyDescent="0.3">
      <c r="A907" s="9">
        <v>817</v>
      </c>
      <c r="B907" s="30" t="s">
        <v>1759</v>
      </c>
      <c r="C907" s="45" t="s">
        <v>11</v>
      </c>
      <c r="D907" s="47">
        <v>139</v>
      </c>
      <c r="E907" s="46">
        <f t="shared" si="31"/>
        <v>166.79999999999998</v>
      </c>
      <c r="G907" s="97">
        <f t="shared" si="32"/>
        <v>145</v>
      </c>
      <c r="H907" s="98">
        <f t="shared" si="33"/>
        <v>174</v>
      </c>
    </row>
    <row r="908" spans="1:8" x14ac:dyDescent="0.3">
      <c r="A908" s="9">
        <v>818</v>
      </c>
      <c r="B908" s="30" t="s">
        <v>1760</v>
      </c>
      <c r="C908" s="45" t="s">
        <v>47</v>
      </c>
      <c r="D908" s="47">
        <v>301</v>
      </c>
      <c r="E908" s="46">
        <f t="shared" si="31"/>
        <v>361.2</v>
      </c>
      <c r="G908" s="97">
        <f t="shared" si="32"/>
        <v>315</v>
      </c>
      <c r="H908" s="98">
        <f t="shared" si="33"/>
        <v>378</v>
      </c>
    </row>
    <row r="909" spans="1:8" x14ac:dyDescent="0.3">
      <c r="A909" s="9">
        <v>819</v>
      </c>
      <c r="B909" s="30" t="s">
        <v>1761</v>
      </c>
      <c r="C909" s="45" t="s">
        <v>455</v>
      </c>
      <c r="D909" s="47">
        <v>440</v>
      </c>
      <c r="E909" s="46">
        <f t="shared" si="31"/>
        <v>528</v>
      </c>
      <c r="G909" s="97">
        <f t="shared" si="32"/>
        <v>460</v>
      </c>
      <c r="H909" s="98">
        <f t="shared" si="33"/>
        <v>552</v>
      </c>
    </row>
    <row r="910" spans="1:8" x14ac:dyDescent="0.3">
      <c r="A910" s="9">
        <v>820</v>
      </c>
      <c r="B910" s="30" t="s">
        <v>1762</v>
      </c>
      <c r="C910" s="45" t="s">
        <v>48</v>
      </c>
      <c r="D910" s="47">
        <v>356</v>
      </c>
      <c r="E910" s="46">
        <f t="shared" si="31"/>
        <v>427.2</v>
      </c>
      <c r="G910" s="97">
        <f t="shared" si="32"/>
        <v>372</v>
      </c>
      <c r="H910" s="98">
        <f t="shared" si="33"/>
        <v>446.4</v>
      </c>
    </row>
    <row r="911" spans="1:8" x14ac:dyDescent="0.3">
      <c r="A911" s="9">
        <v>821</v>
      </c>
      <c r="B911" s="30" t="s">
        <v>1763</v>
      </c>
      <c r="C911" s="45" t="s">
        <v>1764</v>
      </c>
      <c r="D911" s="47">
        <v>623</v>
      </c>
      <c r="E911" s="46">
        <f t="shared" si="31"/>
        <v>747.6</v>
      </c>
      <c r="G911" s="97">
        <f t="shared" si="32"/>
        <v>652</v>
      </c>
      <c r="H911" s="98">
        <f t="shared" si="33"/>
        <v>782.4</v>
      </c>
    </row>
    <row r="912" spans="1:8" ht="37.5" x14ac:dyDescent="0.3">
      <c r="A912" s="9">
        <v>822</v>
      </c>
      <c r="B912" s="30" t="s">
        <v>1765</v>
      </c>
      <c r="C912" s="45" t="s">
        <v>12</v>
      </c>
      <c r="D912" s="47">
        <v>666</v>
      </c>
      <c r="E912" s="46">
        <f t="shared" si="31"/>
        <v>799.19999999999993</v>
      </c>
      <c r="G912" s="97">
        <f t="shared" si="32"/>
        <v>697</v>
      </c>
      <c r="H912" s="98">
        <f t="shared" si="33"/>
        <v>836.4</v>
      </c>
    </row>
    <row r="913" spans="1:8" ht="37.5" x14ac:dyDescent="0.3">
      <c r="A913" s="9">
        <v>823</v>
      </c>
      <c r="B913" s="30" t="s">
        <v>1766</v>
      </c>
      <c r="C913" s="45" t="s">
        <v>49</v>
      </c>
      <c r="D913" s="47">
        <v>573</v>
      </c>
      <c r="E913" s="46">
        <f t="shared" si="31"/>
        <v>687.6</v>
      </c>
      <c r="G913" s="97">
        <f t="shared" si="32"/>
        <v>599</v>
      </c>
      <c r="H913" s="98">
        <f t="shared" si="33"/>
        <v>718.8</v>
      </c>
    </row>
    <row r="914" spans="1:8" x14ac:dyDescent="0.3">
      <c r="A914" s="9">
        <v>824</v>
      </c>
      <c r="B914" s="30" t="s">
        <v>1767</v>
      </c>
      <c r="C914" s="45" t="s">
        <v>1768</v>
      </c>
      <c r="D914" s="47">
        <v>875</v>
      </c>
      <c r="E914" s="46">
        <f t="shared" si="31"/>
        <v>1050</v>
      </c>
      <c r="G914" s="97">
        <f t="shared" si="32"/>
        <v>915</v>
      </c>
      <c r="H914" s="98">
        <f t="shared" si="33"/>
        <v>1098</v>
      </c>
    </row>
    <row r="915" spans="1:8" ht="37.5" x14ac:dyDescent="0.3">
      <c r="A915" s="9">
        <v>825</v>
      </c>
      <c r="B915" s="30" t="s">
        <v>1769</v>
      </c>
      <c r="C915" s="45" t="s">
        <v>1770</v>
      </c>
      <c r="D915" s="47">
        <v>1958</v>
      </c>
      <c r="E915" s="46">
        <f t="shared" si="31"/>
        <v>2349.6</v>
      </c>
      <c r="G915" s="97">
        <f t="shared" si="32"/>
        <v>2048</v>
      </c>
      <c r="H915" s="98">
        <f t="shared" si="33"/>
        <v>2457.6</v>
      </c>
    </row>
    <row r="916" spans="1:8" ht="37.5" x14ac:dyDescent="0.3">
      <c r="A916" s="9">
        <v>826</v>
      </c>
      <c r="B916" s="30" t="s">
        <v>1771</v>
      </c>
      <c r="C916" s="45" t="s">
        <v>1772</v>
      </c>
      <c r="D916" s="47">
        <v>3960</v>
      </c>
      <c r="E916" s="46">
        <f t="shared" si="31"/>
        <v>4752</v>
      </c>
      <c r="G916" s="97">
        <f t="shared" si="32"/>
        <v>4142</v>
      </c>
      <c r="H916" s="98">
        <f t="shared" si="33"/>
        <v>4970.3999999999996</v>
      </c>
    </row>
    <row r="917" spans="1:8" ht="37.5" x14ac:dyDescent="0.3">
      <c r="A917" s="9">
        <v>827</v>
      </c>
      <c r="B917" s="30" t="s">
        <v>1773</v>
      </c>
      <c r="C917" s="45" t="s">
        <v>1774</v>
      </c>
      <c r="D917" s="47">
        <v>1522</v>
      </c>
      <c r="E917" s="46">
        <f t="shared" si="31"/>
        <v>1826.3999999999999</v>
      </c>
      <c r="G917" s="97">
        <f t="shared" si="32"/>
        <v>1592</v>
      </c>
      <c r="H917" s="98">
        <f t="shared" si="33"/>
        <v>1910.3999999999999</v>
      </c>
    </row>
    <row r="918" spans="1:8" ht="37.5" x14ac:dyDescent="0.3">
      <c r="A918" s="9">
        <v>828</v>
      </c>
      <c r="B918" s="30" t="s">
        <v>1775</v>
      </c>
      <c r="C918" s="45" t="s">
        <v>1776</v>
      </c>
      <c r="D918" s="47">
        <v>3015</v>
      </c>
      <c r="E918" s="46">
        <f t="shared" si="31"/>
        <v>3618</v>
      </c>
      <c r="G918" s="97">
        <f t="shared" si="32"/>
        <v>3154</v>
      </c>
      <c r="H918" s="98">
        <f t="shared" si="33"/>
        <v>3784.7999999999997</v>
      </c>
    </row>
    <row r="919" spans="1:8" ht="37.5" x14ac:dyDescent="0.3">
      <c r="A919" s="9">
        <v>829</v>
      </c>
      <c r="B919" s="30" t="s">
        <v>1777</v>
      </c>
      <c r="C919" s="45" t="s">
        <v>1778</v>
      </c>
      <c r="D919" s="47">
        <v>677</v>
      </c>
      <c r="E919" s="46">
        <f t="shared" si="31"/>
        <v>812.4</v>
      </c>
      <c r="G919" s="97">
        <f t="shared" si="32"/>
        <v>708</v>
      </c>
      <c r="H919" s="98">
        <f t="shared" si="33"/>
        <v>849.6</v>
      </c>
    </row>
    <row r="920" spans="1:8" x14ac:dyDescent="0.3">
      <c r="A920" s="9">
        <v>830</v>
      </c>
      <c r="B920" s="30" t="s">
        <v>1779</v>
      </c>
      <c r="C920" s="45" t="s">
        <v>1218</v>
      </c>
      <c r="D920" s="47">
        <v>1276</v>
      </c>
      <c r="E920" s="46">
        <f t="shared" si="31"/>
        <v>1531.2</v>
      </c>
      <c r="G920" s="97">
        <f t="shared" si="32"/>
        <v>1335</v>
      </c>
      <c r="H920" s="98">
        <f t="shared" si="33"/>
        <v>1602</v>
      </c>
    </row>
    <row r="921" spans="1:8" ht="37.5" x14ac:dyDescent="0.3">
      <c r="A921" s="9">
        <v>831</v>
      </c>
      <c r="B921" s="30" t="s">
        <v>1780</v>
      </c>
      <c r="C921" s="45" t="s">
        <v>2493</v>
      </c>
      <c r="D921" s="47">
        <v>404</v>
      </c>
      <c r="E921" s="46">
        <f t="shared" si="31"/>
        <v>484.79999999999995</v>
      </c>
      <c r="G921" s="97">
        <f t="shared" si="32"/>
        <v>423</v>
      </c>
      <c r="H921" s="98">
        <f t="shared" si="33"/>
        <v>507.59999999999997</v>
      </c>
    </row>
    <row r="922" spans="1:8" ht="37.5" x14ac:dyDescent="0.3">
      <c r="A922" s="9">
        <v>832</v>
      </c>
      <c r="B922" s="30" t="s">
        <v>1781</v>
      </c>
      <c r="C922" s="45" t="s">
        <v>2494</v>
      </c>
      <c r="D922" s="47">
        <v>1003</v>
      </c>
      <c r="E922" s="46">
        <f t="shared" ref="E922:E992" si="34">D922*1.2</f>
        <v>1203.5999999999999</v>
      </c>
      <c r="G922" s="97">
        <f t="shared" si="32"/>
        <v>1049</v>
      </c>
      <c r="H922" s="98">
        <f t="shared" si="33"/>
        <v>1258.8</v>
      </c>
    </row>
    <row r="923" spans="1:8" ht="37.5" x14ac:dyDescent="0.3">
      <c r="A923" s="9">
        <v>833</v>
      </c>
      <c r="B923" s="30" t="s">
        <v>1782</v>
      </c>
      <c r="C923" s="45" t="s">
        <v>1219</v>
      </c>
      <c r="D923" s="47">
        <v>2181</v>
      </c>
      <c r="E923" s="46">
        <f t="shared" si="34"/>
        <v>2617.1999999999998</v>
      </c>
      <c r="G923" s="97">
        <f t="shared" si="32"/>
        <v>2281</v>
      </c>
      <c r="H923" s="98">
        <f t="shared" si="33"/>
        <v>2737.2</v>
      </c>
    </row>
    <row r="924" spans="1:8" ht="37.5" x14ac:dyDescent="0.3">
      <c r="A924" s="9">
        <v>834</v>
      </c>
      <c r="B924" s="30" t="s">
        <v>1783</v>
      </c>
      <c r="C924" s="45" t="s">
        <v>1303</v>
      </c>
      <c r="D924" s="47">
        <v>121</v>
      </c>
      <c r="E924" s="46">
        <f t="shared" si="34"/>
        <v>145.19999999999999</v>
      </c>
      <c r="G924" s="97">
        <f t="shared" si="32"/>
        <v>127</v>
      </c>
      <c r="H924" s="98">
        <f t="shared" si="33"/>
        <v>152.4</v>
      </c>
    </row>
    <row r="925" spans="1:8" ht="37.5" x14ac:dyDescent="0.3">
      <c r="A925" s="9">
        <v>835</v>
      </c>
      <c r="B925" s="30" t="s">
        <v>1784</v>
      </c>
      <c r="C925" s="45" t="s">
        <v>1304</v>
      </c>
      <c r="D925" s="47">
        <v>1751</v>
      </c>
      <c r="E925" s="46">
        <f t="shared" si="34"/>
        <v>2101.1999999999998</v>
      </c>
      <c r="G925" s="97">
        <f t="shared" si="32"/>
        <v>1832</v>
      </c>
      <c r="H925" s="98">
        <f t="shared" si="33"/>
        <v>2198.4</v>
      </c>
    </row>
    <row r="926" spans="1:8" ht="37.5" x14ac:dyDescent="0.3">
      <c r="A926" s="9">
        <v>836</v>
      </c>
      <c r="B926" s="30" t="s">
        <v>1785</v>
      </c>
      <c r="C926" s="45" t="s">
        <v>1305</v>
      </c>
      <c r="D926" s="47">
        <v>730</v>
      </c>
      <c r="E926" s="46">
        <f t="shared" si="34"/>
        <v>876</v>
      </c>
      <c r="G926" s="97">
        <f t="shared" si="32"/>
        <v>764</v>
      </c>
      <c r="H926" s="98">
        <f t="shared" si="33"/>
        <v>916.8</v>
      </c>
    </row>
    <row r="927" spans="1:8" ht="37.5" x14ac:dyDescent="0.3">
      <c r="A927" s="9">
        <v>837</v>
      </c>
      <c r="B927" s="30" t="s">
        <v>1786</v>
      </c>
      <c r="C927" s="45" t="s">
        <v>508</v>
      </c>
      <c r="D927" s="47">
        <v>8291</v>
      </c>
      <c r="E927" s="46">
        <f t="shared" si="34"/>
        <v>9949.1999999999989</v>
      </c>
      <c r="G927" s="97">
        <f t="shared" si="32"/>
        <v>8672</v>
      </c>
      <c r="H927" s="98">
        <f t="shared" si="33"/>
        <v>10406.4</v>
      </c>
    </row>
    <row r="928" spans="1:8" ht="56.25" x14ac:dyDescent="0.3">
      <c r="A928" s="9">
        <v>838</v>
      </c>
      <c r="B928" s="30" t="s">
        <v>2369</v>
      </c>
      <c r="C928" s="20" t="s">
        <v>2375</v>
      </c>
      <c r="D928" s="47">
        <v>1414</v>
      </c>
      <c r="E928" s="46">
        <f t="shared" si="34"/>
        <v>1696.8</v>
      </c>
      <c r="G928" s="97">
        <f t="shared" si="32"/>
        <v>1479</v>
      </c>
      <c r="H928" s="98">
        <f t="shared" si="33"/>
        <v>1774.8</v>
      </c>
    </row>
    <row r="929" spans="1:8" x14ac:dyDescent="0.3">
      <c r="A929" s="9">
        <v>839</v>
      </c>
      <c r="B929" s="30" t="s">
        <v>2713</v>
      </c>
      <c r="C929" s="20" t="s">
        <v>2714</v>
      </c>
      <c r="D929" s="47"/>
      <c r="E929" s="46"/>
      <c r="G929" s="97">
        <v>227</v>
      </c>
      <c r="H929" s="98">
        <f t="shared" si="33"/>
        <v>272.39999999999998</v>
      </c>
    </row>
    <row r="930" spans="1:8" x14ac:dyDescent="0.3">
      <c r="A930" s="9">
        <v>840</v>
      </c>
      <c r="B930" s="30" t="s">
        <v>2715</v>
      </c>
      <c r="C930" s="20" t="s">
        <v>2716</v>
      </c>
      <c r="D930" s="47"/>
      <c r="E930" s="46"/>
      <c r="G930" s="97">
        <v>867</v>
      </c>
      <c r="H930" s="98">
        <f t="shared" si="33"/>
        <v>1040.3999999999999</v>
      </c>
    </row>
    <row r="931" spans="1:8" x14ac:dyDescent="0.3">
      <c r="A931" s="9">
        <v>841</v>
      </c>
      <c r="B931" s="39"/>
      <c r="C931" s="27" t="s">
        <v>1787</v>
      </c>
      <c r="D931" s="47"/>
      <c r="E931" s="46">
        <f t="shared" si="34"/>
        <v>0</v>
      </c>
      <c r="G931" s="97"/>
      <c r="H931" s="98"/>
    </row>
    <row r="932" spans="1:8" x14ac:dyDescent="0.3">
      <c r="A932" s="9">
        <v>842</v>
      </c>
      <c r="B932" s="39" t="s">
        <v>1788</v>
      </c>
      <c r="C932" s="45" t="s">
        <v>4</v>
      </c>
      <c r="D932" s="47">
        <v>1073</v>
      </c>
      <c r="E932" s="46">
        <f t="shared" si="34"/>
        <v>1287.5999999999999</v>
      </c>
      <c r="G932" s="97">
        <f t="shared" si="32"/>
        <v>1122</v>
      </c>
      <c r="H932" s="98">
        <f t="shared" si="33"/>
        <v>1346.3999999999999</v>
      </c>
    </row>
    <row r="933" spans="1:8" x14ac:dyDescent="0.3">
      <c r="A933" s="9">
        <v>843</v>
      </c>
      <c r="B933" s="39" t="s">
        <v>1789</v>
      </c>
      <c r="C933" s="45" t="s">
        <v>5</v>
      </c>
      <c r="D933" s="47">
        <v>889</v>
      </c>
      <c r="E933" s="46">
        <f t="shared" si="34"/>
        <v>1066.8</v>
      </c>
      <c r="G933" s="97">
        <f t="shared" si="32"/>
        <v>930</v>
      </c>
      <c r="H933" s="98">
        <f t="shared" si="33"/>
        <v>1116</v>
      </c>
    </row>
    <row r="934" spans="1:8" ht="37.5" x14ac:dyDescent="0.3">
      <c r="A934" s="9">
        <v>844</v>
      </c>
      <c r="B934" s="39" t="s">
        <v>1790</v>
      </c>
      <c r="C934" s="45" t="s">
        <v>6</v>
      </c>
      <c r="D934" s="47">
        <v>805</v>
      </c>
      <c r="E934" s="46">
        <f t="shared" si="34"/>
        <v>966</v>
      </c>
      <c r="G934" s="97">
        <f t="shared" si="32"/>
        <v>842</v>
      </c>
      <c r="H934" s="98">
        <f t="shared" si="33"/>
        <v>1010.4</v>
      </c>
    </row>
    <row r="935" spans="1:8" x14ac:dyDescent="0.3">
      <c r="A935" s="9">
        <v>845</v>
      </c>
      <c r="B935" s="39" t="s">
        <v>1791</v>
      </c>
      <c r="C935" s="45" t="s">
        <v>7</v>
      </c>
      <c r="D935" s="47">
        <v>571</v>
      </c>
      <c r="E935" s="46">
        <f t="shared" si="34"/>
        <v>685.19999999999993</v>
      </c>
      <c r="G935" s="97">
        <f t="shared" si="32"/>
        <v>597</v>
      </c>
      <c r="H935" s="98">
        <f t="shared" si="33"/>
        <v>716.4</v>
      </c>
    </row>
    <row r="936" spans="1:8" ht="37.5" x14ac:dyDescent="0.3">
      <c r="A936" s="9">
        <v>846</v>
      </c>
      <c r="B936" s="39" t="s">
        <v>1792</v>
      </c>
      <c r="C936" s="45" t="s">
        <v>8</v>
      </c>
      <c r="D936" s="47">
        <v>447</v>
      </c>
      <c r="E936" s="46">
        <f t="shared" si="34"/>
        <v>536.4</v>
      </c>
      <c r="G936" s="97">
        <f t="shared" si="32"/>
        <v>468</v>
      </c>
      <c r="H936" s="98">
        <f t="shared" si="33"/>
        <v>561.6</v>
      </c>
    </row>
    <row r="937" spans="1:8" ht="37.5" x14ac:dyDescent="0.3">
      <c r="A937" s="9">
        <v>847</v>
      </c>
      <c r="B937" s="39" t="s">
        <v>1793</v>
      </c>
      <c r="C937" s="45" t="s">
        <v>988</v>
      </c>
      <c r="D937" s="47">
        <v>888</v>
      </c>
      <c r="E937" s="46">
        <f t="shared" si="34"/>
        <v>1065.5999999999999</v>
      </c>
      <c r="G937" s="97">
        <f t="shared" si="32"/>
        <v>929</v>
      </c>
      <c r="H937" s="98">
        <f t="shared" si="33"/>
        <v>1114.8</v>
      </c>
    </row>
    <row r="938" spans="1:8" ht="37.5" x14ac:dyDescent="0.3">
      <c r="A938" s="9">
        <v>848</v>
      </c>
      <c r="B938" s="39" t="s">
        <v>1794</v>
      </c>
      <c r="C938" s="45" t="s">
        <v>990</v>
      </c>
      <c r="D938" s="47">
        <v>954</v>
      </c>
      <c r="E938" s="46">
        <f t="shared" si="34"/>
        <v>1144.8</v>
      </c>
      <c r="G938" s="97">
        <f t="shared" si="32"/>
        <v>998</v>
      </c>
      <c r="H938" s="98">
        <f t="shared" si="33"/>
        <v>1197.5999999999999</v>
      </c>
    </row>
    <row r="939" spans="1:8" x14ac:dyDescent="0.3">
      <c r="A939" s="9">
        <v>849</v>
      </c>
      <c r="B939" s="39" t="s">
        <v>1795</v>
      </c>
      <c r="C939" s="45" t="s">
        <v>1235</v>
      </c>
      <c r="D939" s="47">
        <v>197</v>
      </c>
      <c r="E939" s="46">
        <f t="shared" si="34"/>
        <v>236.39999999999998</v>
      </c>
      <c r="G939" s="97">
        <f t="shared" si="32"/>
        <v>206</v>
      </c>
      <c r="H939" s="98">
        <f t="shared" si="33"/>
        <v>247.2</v>
      </c>
    </row>
    <row r="940" spans="1:8" x14ac:dyDescent="0.3">
      <c r="A940" s="9">
        <v>850</v>
      </c>
      <c r="B940" s="39" t="s">
        <v>1796</v>
      </c>
      <c r="C940" s="45" t="s">
        <v>1242</v>
      </c>
      <c r="D940" s="47">
        <v>324</v>
      </c>
      <c r="E940" s="46">
        <f t="shared" si="34"/>
        <v>388.8</v>
      </c>
      <c r="G940" s="97">
        <f t="shared" si="32"/>
        <v>339</v>
      </c>
      <c r="H940" s="98">
        <f t="shared" si="33"/>
        <v>406.8</v>
      </c>
    </row>
    <row r="941" spans="1:8" x14ac:dyDescent="0.3">
      <c r="A941" s="9">
        <v>851</v>
      </c>
      <c r="B941" s="39" t="s">
        <v>1797</v>
      </c>
      <c r="C941" s="45" t="s">
        <v>1244</v>
      </c>
      <c r="D941" s="47">
        <v>308</v>
      </c>
      <c r="E941" s="46">
        <f t="shared" si="34"/>
        <v>369.59999999999997</v>
      </c>
      <c r="G941" s="97">
        <f t="shared" si="32"/>
        <v>322</v>
      </c>
      <c r="H941" s="98">
        <f t="shared" si="33"/>
        <v>386.4</v>
      </c>
    </row>
    <row r="942" spans="1:8" x14ac:dyDescent="0.3">
      <c r="A942" s="9">
        <v>852</v>
      </c>
      <c r="B942" s="39" t="s">
        <v>1798</v>
      </c>
      <c r="C942" s="45" t="s">
        <v>1246</v>
      </c>
      <c r="D942" s="47">
        <v>178</v>
      </c>
      <c r="E942" s="46">
        <f t="shared" si="34"/>
        <v>213.6</v>
      </c>
      <c r="G942" s="97">
        <f t="shared" si="32"/>
        <v>186</v>
      </c>
      <c r="H942" s="98">
        <f t="shared" si="33"/>
        <v>223.2</v>
      </c>
    </row>
    <row r="943" spans="1:8" x14ac:dyDescent="0.3">
      <c r="A943" s="9">
        <v>853</v>
      </c>
      <c r="B943" s="39" t="s">
        <v>1799</v>
      </c>
      <c r="C943" s="45" t="s">
        <v>1293</v>
      </c>
      <c r="D943" s="47">
        <v>212</v>
      </c>
      <c r="E943" s="46">
        <f t="shared" si="34"/>
        <v>254.39999999999998</v>
      </c>
      <c r="G943" s="97">
        <f t="shared" si="32"/>
        <v>222</v>
      </c>
      <c r="H943" s="98">
        <f t="shared" si="33"/>
        <v>266.39999999999998</v>
      </c>
    </row>
    <row r="944" spans="1:8" ht="37.5" x14ac:dyDescent="0.3">
      <c r="A944" s="9">
        <v>854</v>
      </c>
      <c r="B944" s="39" t="s">
        <v>1800</v>
      </c>
      <c r="C944" s="45" t="s">
        <v>1294</v>
      </c>
      <c r="D944" s="47">
        <v>326</v>
      </c>
      <c r="E944" s="46">
        <f t="shared" si="34"/>
        <v>391.2</v>
      </c>
      <c r="G944" s="97">
        <f t="shared" si="32"/>
        <v>341</v>
      </c>
      <c r="H944" s="98">
        <f t="shared" si="33"/>
        <v>409.2</v>
      </c>
    </row>
    <row r="945" spans="1:8" ht="37.5" x14ac:dyDescent="0.3">
      <c r="A945" s="9">
        <v>855</v>
      </c>
      <c r="B945" s="39" t="s">
        <v>1801</v>
      </c>
      <c r="C945" s="45" t="s">
        <v>1295</v>
      </c>
      <c r="D945" s="47">
        <v>195</v>
      </c>
      <c r="E945" s="46">
        <f t="shared" si="34"/>
        <v>234</v>
      </c>
      <c r="G945" s="97">
        <f t="shared" si="32"/>
        <v>204</v>
      </c>
      <c r="H945" s="98">
        <f t="shared" si="33"/>
        <v>244.79999999999998</v>
      </c>
    </row>
    <row r="946" spans="1:8" ht="37.5" x14ac:dyDescent="0.3">
      <c r="A946" s="9">
        <v>856</v>
      </c>
      <c r="B946" s="39" t="s">
        <v>1802</v>
      </c>
      <c r="C946" s="45" t="s">
        <v>1296</v>
      </c>
      <c r="D946" s="47">
        <v>340</v>
      </c>
      <c r="E946" s="46">
        <f t="shared" si="34"/>
        <v>408</v>
      </c>
      <c r="G946" s="97">
        <f t="shared" si="32"/>
        <v>356</v>
      </c>
      <c r="H946" s="98">
        <f t="shared" si="33"/>
        <v>427.2</v>
      </c>
    </row>
    <row r="947" spans="1:8" x14ac:dyDescent="0.3">
      <c r="A947" s="9">
        <v>857</v>
      </c>
      <c r="B947" s="39" t="s">
        <v>1803</v>
      </c>
      <c r="C947" s="45" t="s">
        <v>1297</v>
      </c>
      <c r="D947" s="47">
        <v>325</v>
      </c>
      <c r="E947" s="46">
        <f t="shared" si="34"/>
        <v>390</v>
      </c>
      <c r="G947" s="97">
        <f t="shared" si="32"/>
        <v>340</v>
      </c>
      <c r="H947" s="98">
        <f t="shared" si="33"/>
        <v>408</v>
      </c>
    </row>
    <row r="948" spans="1:8" x14ac:dyDescent="0.3">
      <c r="A948" s="9">
        <v>858</v>
      </c>
      <c r="B948" s="39" t="s">
        <v>1804</v>
      </c>
      <c r="C948" s="45" t="s">
        <v>1298</v>
      </c>
      <c r="D948" s="47">
        <v>525</v>
      </c>
      <c r="E948" s="46">
        <f t="shared" si="34"/>
        <v>630</v>
      </c>
      <c r="G948" s="97">
        <f t="shared" si="32"/>
        <v>549</v>
      </c>
      <c r="H948" s="98">
        <f t="shared" si="33"/>
        <v>658.8</v>
      </c>
    </row>
    <row r="949" spans="1:8" ht="37.5" x14ac:dyDescent="0.3">
      <c r="A949" s="9">
        <v>859</v>
      </c>
      <c r="B949" s="39" t="s">
        <v>1805</v>
      </c>
      <c r="C949" s="45" t="s">
        <v>1299</v>
      </c>
      <c r="D949" s="47">
        <v>248</v>
      </c>
      <c r="E949" s="46">
        <f t="shared" si="34"/>
        <v>297.59999999999997</v>
      </c>
      <c r="G949" s="97">
        <f t="shared" si="32"/>
        <v>259</v>
      </c>
      <c r="H949" s="98">
        <f t="shared" si="33"/>
        <v>310.8</v>
      </c>
    </row>
    <row r="950" spans="1:8" x14ac:dyDescent="0.3">
      <c r="A950" s="9">
        <v>860</v>
      </c>
      <c r="B950" s="39" t="s">
        <v>1806</v>
      </c>
      <c r="C950" s="45" t="s">
        <v>1300</v>
      </c>
      <c r="D950" s="47">
        <v>363</v>
      </c>
      <c r="E950" s="46">
        <f t="shared" si="34"/>
        <v>435.59999999999997</v>
      </c>
      <c r="G950" s="97">
        <f t="shared" si="32"/>
        <v>380</v>
      </c>
      <c r="H950" s="98">
        <f t="shared" si="33"/>
        <v>456</v>
      </c>
    </row>
    <row r="951" spans="1:8" ht="37.5" x14ac:dyDescent="0.3">
      <c r="A951" s="9">
        <v>861</v>
      </c>
      <c r="B951" s="39" t="s">
        <v>1807</v>
      </c>
      <c r="C951" s="45" t="s">
        <v>1301</v>
      </c>
      <c r="D951" s="47">
        <v>1145</v>
      </c>
      <c r="E951" s="46">
        <f t="shared" si="34"/>
        <v>1374</v>
      </c>
      <c r="G951" s="97">
        <f t="shared" si="32"/>
        <v>1198</v>
      </c>
      <c r="H951" s="98">
        <f t="shared" si="33"/>
        <v>1437.6</v>
      </c>
    </row>
    <row r="952" spans="1:8" ht="37.5" x14ac:dyDescent="0.3">
      <c r="A952" s="9">
        <v>862</v>
      </c>
      <c r="B952" s="39" t="s">
        <v>1808</v>
      </c>
      <c r="C952" s="45" t="s">
        <v>1302</v>
      </c>
      <c r="D952" s="47">
        <v>529</v>
      </c>
      <c r="E952" s="46">
        <f t="shared" si="34"/>
        <v>634.79999999999995</v>
      </c>
      <c r="G952" s="97">
        <f t="shared" si="32"/>
        <v>553</v>
      </c>
      <c r="H952" s="98">
        <f t="shared" si="33"/>
        <v>663.6</v>
      </c>
    </row>
    <row r="953" spans="1:8" x14ac:dyDescent="0.3">
      <c r="A953" s="9">
        <v>863</v>
      </c>
      <c r="B953" s="30"/>
      <c r="C953" s="27" t="s">
        <v>1809</v>
      </c>
      <c r="D953" s="47"/>
      <c r="E953" s="46"/>
      <c r="G953" s="97">
        <f t="shared" si="32"/>
        <v>0</v>
      </c>
      <c r="H953" s="98"/>
    </row>
    <row r="954" spans="1:8" ht="37.5" x14ac:dyDescent="0.3">
      <c r="A954" s="9">
        <v>864</v>
      </c>
      <c r="B954" s="30" t="s">
        <v>1810</v>
      </c>
      <c r="C954" s="45" t="s">
        <v>682</v>
      </c>
      <c r="D954" s="47">
        <v>610</v>
      </c>
      <c r="E954" s="46">
        <f t="shared" si="34"/>
        <v>732</v>
      </c>
      <c r="G954" s="97">
        <f t="shared" si="32"/>
        <v>638</v>
      </c>
      <c r="H954" s="98">
        <f t="shared" si="33"/>
        <v>765.6</v>
      </c>
    </row>
    <row r="955" spans="1:8" ht="37.5" x14ac:dyDescent="0.3">
      <c r="A955" s="9">
        <v>865</v>
      </c>
      <c r="B955" s="30" t="s">
        <v>1811</v>
      </c>
      <c r="C955" s="45" t="s">
        <v>513</v>
      </c>
      <c r="D955" s="47">
        <v>374</v>
      </c>
      <c r="E955" s="46">
        <f t="shared" si="34"/>
        <v>448.8</v>
      </c>
      <c r="G955" s="97">
        <f t="shared" si="32"/>
        <v>391</v>
      </c>
      <c r="H955" s="98">
        <f t="shared" si="33"/>
        <v>469.2</v>
      </c>
    </row>
    <row r="956" spans="1:8" ht="37.5" x14ac:dyDescent="0.3">
      <c r="A956" s="9">
        <v>866</v>
      </c>
      <c r="B956" s="30" t="s">
        <v>1812</v>
      </c>
      <c r="C956" s="45" t="s">
        <v>683</v>
      </c>
      <c r="D956" s="47">
        <v>776</v>
      </c>
      <c r="E956" s="46">
        <f t="shared" si="34"/>
        <v>931.19999999999993</v>
      </c>
      <c r="G956" s="97">
        <f t="shared" si="32"/>
        <v>812</v>
      </c>
      <c r="H956" s="98">
        <f t="shared" si="33"/>
        <v>974.4</v>
      </c>
    </row>
    <row r="957" spans="1:8" ht="37.5" x14ac:dyDescent="0.3">
      <c r="A957" s="9">
        <v>867</v>
      </c>
      <c r="B957" s="30" t="s">
        <v>1813</v>
      </c>
      <c r="C957" s="45" t="s">
        <v>684</v>
      </c>
      <c r="D957" s="47">
        <v>305</v>
      </c>
      <c r="E957" s="46">
        <f t="shared" si="34"/>
        <v>366</v>
      </c>
      <c r="G957" s="97">
        <f t="shared" si="32"/>
        <v>319</v>
      </c>
      <c r="H957" s="98">
        <f t="shared" si="33"/>
        <v>382.8</v>
      </c>
    </row>
    <row r="958" spans="1:8" ht="37.5" x14ac:dyDescent="0.3">
      <c r="A958" s="9">
        <v>868</v>
      </c>
      <c r="B958" s="30" t="s">
        <v>1814</v>
      </c>
      <c r="C958" s="45" t="s">
        <v>685</v>
      </c>
      <c r="D958" s="47">
        <v>792</v>
      </c>
      <c r="E958" s="46">
        <f t="shared" si="34"/>
        <v>950.4</v>
      </c>
      <c r="G958" s="97">
        <f t="shared" si="32"/>
        <v>828</v>
      </c>
      <c r="H958" s="98">
        <f t="shared" si="33"/>
        <v>993.59999999999991</v>
      </c>
    </row>
    <row r="959" spans="1:8" ht="37.5" x14ac:dyDescent="0.3">
      <c r="A959" s="9">
        <v>869</v>
      </c>
      <c r="B959" s="30" t="s">
        <v>1815</v>
      </c>
      <c r="C959" s="45" t="s">
        <v>686</v>
      </c>
      <c r="D959" s="47">
        <v>935</v>
      </c>
      <c r="E959" s="46">
        <f t="shared" si="34"/>
        <v>1122</v>
      </c>
      <c r="G959" s="97">
        <f t="shared" si="32"/>
        <v>978</v>
      </c>
      <c r="H959" s="98">
        <f t="shared" si="33"/>
        <v>1173.5999999999999</v>
      </c>
    </row>
    <row r="960" spans="1:8" ht="37.5" x14ac:dyDescent="0.3">
      <c r="A960" s="9">
        <v>870</v>
      </c>
      <c r="B960" s="30" t="s">
        <v>1816</v>
      </c>
      <c r="C960" s="45" t="s">
        <v>1817</v>
      </c>
      <c r="D960" s="47">
        <v>727</v>
      </c>
      <c r="E960" s="46">
        <f t="shared" si="34"/>
        <v>872.4</v>
      </c>
      <c r="G960" s="97">
        <f t="shared" si="32"/>
        <v>760</v>
      </c>
      <c r="H960" s="98">
        <f t="shared" si="33"/>
        <v>912</v>
      </c>
    </row>
    <row r="961" spans="1:8" ht="37.5" x14ac:dyDescent="0.3">
      <c r="A961" s="9">
        <v>871</v>
      </c>
      <c r="B961" s="30" t="s">
        <v>1818</v>
      </c>
      <c r="C961" s="45" t="s">
        <v>687</v>
      </c>
      <c r="D961" s="47">
        <v>211</v>
      </c>
      <c r="E961" s="46">
        <f t="shared" si="34"/>
        <v>253.2</v>
      </c>
      <c r="G961" s="97">
        <f t="shared" si="32"/>
        <v>221</v>
      </c>
      <c r="H961" s="98">
        <f t="shared" si="33"/>
        <v>265.2</v>
      </c>
    </row>
    <row r="962" spans="1:8" ht="37.5" x14ac:dyDescent="0.3">
      <c r="A962" s="9">
        <v>872</v>
      </c>
      <c r="B962" s="30" t="s">
        <v>1819</v>
      </c>
      <c r="C962" s="45" t="s">
        <v>666</v>
      </c>
      <c r="D962" s="47">
        <v>340</v>
      </c>
      <c r="E962" s="46">
        <f t="shared" si="34"/>
        <v>408</v>
      </c>
      <c r="G962" s="97">
        <f t="shared" si="32"/>
        <v>356</v>
      </c>
      <c r="H962" s="98">
        <f t="shared" si="33"/>
        <v>427.2</v>
      </c>
    </row>
    <row r="963" spans="1:8" x14ac:dyDescent="0.3">
      <c r="A963" s="9">
        <v>873</v>
      </c>
      <c r="B963" s="30" t="s">
        <v>1820</v>
      </c>
      <c r="C963" s="45" t="s">
        <v>688</v>
      </c>
      <c r="D963" s="47">
        <v>439</v>
      </c>
      <c r="E963" s="46">
        <f t="shared" si="34"/>
        <v>526.79999999999995</v>
      </c>
      <c r="G963" s="97">
        <f t="shared" si="32"/>
        <v>459</v>
      </c>
      <c r="H963" s="98">
        <f t="shared" si="33"/>
        <v>550.79999999999995</v>
      </c>
    </row>
    <row r="964" spans="1:8" ht="37.5" x14ac:dyDescent="0.3">
      <c r="A964" s="9">
        <v>874</v>
      </c>
      <c r="B964" s="30" t="s">
        <v>1821</v>
      </c>
      <c r="C964" s="45" t="s">
        <v>689</v>
      </c>
      <c r="D964" s="47">
        <v>1473</v>
      </c>
      <c r="E964" s="46">
        <f t="shared" si="34"/>
        <v>1767.6</v>
      </c>
      <c r="G964" s="97">
        <f t="shared" si="32"/>
        <v>1541</v>
      </c>
      <c r="H964" s="98">
        <f t="shared" si="33"/>
        <v>1849.1999999999998</v>
      </c>
    </row>
    <row r="965" spans="1:8" x14ac:dyDescent="0.3">
      <c r="A965" s="9">
        <v>875</v>
      </c>
      <c r="B965" s="30" t="s">
        <v>1822</v>
      </c>
      <c r="C965" s="45" t="s">
        <v>37</v>
      </c>
      <c r="D965" s="47">
        <v>174</v>
      </c>
      <c r="E965" s="46">
        <f t="shared" si="34"/>
        <v>208.79999999999998</v>
      </c>
      <c r="G965" s="97">
        <f t="shared" si="32"/>
        <v>182</v>
      </c>
      <c r="H965" s="98">
        <f t="shared" si="33"/>
        <v>218.4</v>
      </c>
    </row>
    <row r="966" spans="1:8" x14ac:dyDescent="0.3">
      <c r="A966" s="9">
        <v>876</v>
      </c>
      <c r="B966" s="30" t="s">
        <v>1823</v>
      </c>
      <c r="C966" s="45" t="s">
        <v>38</v>
      </c>
      <c r="D966" s="47">
        <v>316</v>
      </c>
      <c r="E966" s="46">
        <f t="shared" si="34"/>
        <v>379.2</v>
      </c>
      <c r="G966" s="97">
        <f t="shared" si="32"/>
        <v>331</v>
      </c>
      <c r="H966" s="98">
        <f t="shared" si="33"/>
        <v>397.2</v>
      </c>
    </row>
    <row r="967" spans="1:8" x14ac:dyDescent="0.3">
      <c r="A967" s="9">
        <v>877</v>
      </c>
      <c r="B967" s="30" t="s">
        <v>1824</v>
      </c>
      <c r="C967" s="45" t="s">
        <v>1231</v>
      </c>
      <c r="D967" s="47">
        <v>327</v>
      </c>
      <c r="E967" s="46">
        <f t="shared" si="34"/>
        <v>392.4</v>
      </c>
      <c r="G967" s="97">
        <f t="shared" ref="G967:G1031" si="35">ROUND(D967*1.046,0)</f>
        <v>342</v>
      </c>
      <c r="H967" s="98">
        <f t="shared" ref="H967:H1031" si="36">G967*1.2</f>
        <v>410.4</v>
      </c>
    </row>
    <row r="968" spans="1:8" ht="37.5" x14ac:dyDescent="0.3">
      <c r="A968" s="9">
        <v>878</v>
      </c>
      <c r="B968" s="30" t="s">
        <v>1825</v>
      </c>
      <c r="C968" s="45" t="s">
        <v>1272</v>
      </c>
      <c r="D968" s="47">
        <v>204</v>
      </c>
      <c r="E968" s="46">
        <f t="shared" si="34"/>
        <v>244.79999999999998</v>
      </c>
      <c r="G968" s="97">
        <f t="shared" si="35"/>
        <v>213</v>
      </c>
      <c r="H968" s="98">
        <f t="shared" si="36"/>
        <v>255.6</v>
      </c>
    </row>
    <row r="969" spans="1:8" ht="37.5" x14ac:dyDescent="0.3">
      <c r="A969" s="9">
        <v>879</v>
      </c>
      <c r="B969" s="30" t="s">
        <v>1826</v>
      </c>
      <c r="C969" s="19" t="s">
        <v>1327</v>
      </c>
      <c r="D969" s="47">
        <v>1787</v>
      </c>
      <c r="E969" s="46">
        <f t="shared" si="34"/>
        <v>2144.4</v>
      </c>
      <c r="G969" s="97">
        <f t="shared" si="35"/>
        <v>1869</v>
      </c>
      <c r="H969" s="98">
        <f t="shared" si="36"/>
        <v>2242.7999999999997</v>
      </c>
    </row>
    <row r="970" spans="1:8" x14ac:dyDescent="0.3">
      <c r="A970" s="9">
        <v>880</v>
      </c>
      <c r="B970" s="30" t="s">
        <v>2723</v>
      </c>
      <c r="C970" s="19" t="s">
        <v>2724</v>
      </c>
      <c r="D970" s="47"/>
      <c r="E970" s="46"/>
      <c r="G970" s="97">
        <v>486</v>
      </c>
      <c r="H970" s="98">
        <f t="shared" si="36"/>
        <v>583.19999999999993</v>
      </c>
    </row>
    <row r="971" spans="1:8" x14ac:dyDescent="0.3">
      <c r="A971" s="9">
        <v>881</v>
      </c>
      <c r="B971" s="30"/>
      <c r="C971" s="27" t="s">
        <v>1827</v>
      </c>
      <c r="D971" s="47"/>
      <c r="E971" s="46"/>
      <c r="G971" s="97">
        <f t="shared" si="35"/>
        <v>0</v>
      </c>
      <c r="H971" s="98"/>
    </row>
    <row r="972" spans="1:8" ht="37.5" x14ac:dyDescent="0.3">
      <c r="A972" s="9">
        <v>882</v>
      </c>
      <c r="B972" s="30" t="s">
        <v>1828</v>
      </c>
      <c r="C972" s="45" t="s">
        <v>0</v>
      </c>
      <c r="D972" s="47">
        <v>290</v>
      </c>
      <c r="E972" s="46">
        <f t="shared" si="34"/>
        <v>348</v>
      </c>
      <c r="G972" s="97">
        <f t="shared" si="35"/>
        <v>303</v>
      </c>
      <c r="H972" s="98">
        <f t="shared" si="36"/>
        <v>363.59999999999997</v>
      </c>
    </row>
    <row r="973" spans="1:8" x14ac:dyDescent="0.3">
      <c r="A973" s="9">
        <v>883</v>
      </c>
      <c r="B973" s="30" t="s">
        <v>1829</v>
      </c>
      <c r="C973" s="45" t="s">
        <v>1</v>
      </c>
      <c r="D973" s="47">
        <v>526</v>
      </c>
      <c r="E973" s="46">
        <f t="shared" si="34"/>
        <v>631.19999999999993</v>
      </c>
      <c r="G973" s="97">
        <f t="shared" si="35"/>
        <v>550</v>
      </c>
      <c r="H973" s="98">
        <f t="shared" si="36"/>
        <v>660</v>
      </c>
    </row>
    <row r="974" spans="1:8" ht="37.5" x14ac:dyDescent="0.3">
      <c r="A974" s="9">
        <v>884</v>
      </c>
      <c r="B974" s="30" t="s">
        <v>1830</v>
      </c>
      <c r="C974" s="45" t="s">
        <v>2</v>
      </c>
      <c r="D974" s="47">
        <v>239</v>
      </c>
      <c r="E974" s="46">
        <f t="shared" si="34"/>
        <v>286.8</v>
      </c>
      <c r="G974" s="97">
        <f t="shared" si="35"/>
        <v>250</v>
      </c>
      <c r="H974" s="98">
        <f t="shared" si="36"/>
        <v>300</v>
      </c>
    </row>
    <row r="975" spans="1:8" ht="37.5" x14ac:dyDescent="0.3">
      <c r="A975" s="9">
        <v>885</v>
      </c>
      <c r="B975" s="30" t="s">
        <v>1831</v>
      </c>
      <c r="C975" s="45" t="s">
        <v>1233</v>
      </c>
      <c r="D975" s="47">
        <v>904</v>
      </c>
      <c r="E975" s="46">
        <f t="shared" si="34"/>
        <v>1084.8</v>
      </c>
      <c r="G975" s="97">
        <f t="shared" si="35"/>
        <v>946</v>
      </c>
      <c r="H975" s="98">
        <f t="shared" si="36"/>
        <v>1135.2</v>
      </c>
    </row>
    <row r="976" spans="1:8" ht="37.5" x14ac:dyDescent="0.3">
      <c r="A976" s="9">
        <v>886</v>
      </c>
      <c r="B976" s="30" t="s">
        <v>1832</v>
      </c>
      <c r="C976" s="45" t="s">
        <v>1240</v>
      </c>
      <c r="D976" s="47">
        <v>195</v>
      </c>
      <c r="E976" s="46">
        <f t="shared" si="34"/>
        <v>234</v>
      </c>
      <c r="G976" s="97">
        <f t="shared" si="35"/>
        <v>204</v>
      </c>
      <c r="H976" s="98">
        <f t="shared" si="36"/>
        <v>244.79999999999998</v>
      </c>
    </row>
    <row r="977" spans="1:8" x14ac:dyDescent="0.3">
      <c r="A977" s="9">
        <v>887</v>
      </c>
      <c r="B977" s="30" t="s">
        <v>1833</v>
      </c>
      <c r="C977" s="45" t="s">
        <v>1279</v>
      </c>
      <c r="D977" s="47">
        <v>455</v>
      </c>
      <c r="E977" s="46">
        <f t="shared" si="34"/>
        <v>546</v>
      </c>
      <c r="G977" s="97">
        <f t="shared" si="35"/>
        <v>476</v>
      </c>
      <c r="H977" s="98">
        <f t="shared" si="36"/>
        <v>571.19999999999993</v>
      </c>
    </row>
    <row r="978" spans="1:8" ht="37.5" x14ac:dyDescent="0.3">
      <c r="A978" s="9">
        <v>888</v>
      </c>
      <c r="B978" s="30" t="s">
        <v>1834</v>
      </c>
      <c r="C978" s="45" t="s">
        <v>1280</v>
      </c>
      <c r="D978" s="47">
        <v>1586</v>
      </c>
      <c r="E978" s="46">
        <f t="shared" si="34"/>
        <v>1903.1999999999998</v>
      </c>
      <c r="G978" s="97">
        <f t="shared" si="35"/>
        <v>1659</v>
      </c>
      <c r="H978" s="98">
        <f t="shared" si="36"/>
        <v>1990.8</v>
      </c>
    </row>
    <row r="979" spans="1:8" ht="37.5" x14ac:dyDescent="0.3">
      <c r="A979" s="9">
        <v>889</v>
      </c>
      <c r="B979" s="30" t="s">
        <v>1835</v>
      </c>
      <c r="C979" s="45" t="s">
        <v>1281</v>
      </c>
      <c r="D979" s="47">
        <v>1063</v>
      </c>
      <c r="E979" s="46">
        <f t="shared" si="34"/>
        <v>1275.5999999999999</v>
      </c>
      <c r="G979" s="97">
        <f t="shared" si="35"/>
        <v>1112</v>
      </c>
      <c r="H979" s="98">
        <f t="shared" si="36"/>
        <v>1334.3999999999999</v>
      </c>
    </row>
    <row r="980" spans="1:8" x14ac:dyDescent="0.3">
      <c r="A980" s="9">
        <v>890</v>
      </c>
      <c r="B980" s="30" t="s">
        <v>1836</v>
      </c>
      <c r="C980" s="45" t="s">
        <v>1282</v>
      </c>
      <c r="D980" s="47">
        <v>505</v>
      </c>
      <c r="E980" s="46">
        <f t="shared" si="34"/>
        <v>606</v>
      </c>
      <c r="G980" s="97">
        <f t="shared" si="35"/>
        <v>528</v>
      </c>
      <c r="H980" s="98">
        <f t="shared" si="36"/>
        <v>633.6</v>
      </c>
    </row>
    <row r="981" spans="1:8" ht="37.5" x14ac:dyDescent="0.3">
      <c r="A981" s="9">
        <v>891</v>
      </c>
      <c r="B981" s="30" t="s">
        <v>1837</v>
      </c>
      <c r="C981" s="19" t="s">
        <v>2383</v>
      </c>
      <c r="D981" s="47">
        <v>1493</v>
      </c>
      <c r="E981" s="46">
        <f t="shared" si="34"/>
        <v>1791.6</v>
      </c>
      <c r="G981" s="97">
        <f t="shared" si="35"/>
        <v>1562</v>
      </c>
      <c r="H981" s="98">
        <f t="shared" si="36"/>
        <v>1874.3999999999999</v>
      </c>
    </row>
    <row r="982" spans="1:8" x14ac:dyDescent="0.3">
      <c r="A982" s="9">
        <v>892</v>
      </c>
      <c r="B982" s="30" t="s">
        <v>2363</v>
      </c>
      <c r="C982" s="19" t="s">
        <v>2371</v>
      </c>
      <c r="D982" s="47">
        <v>1260</v>
      </c>
      <c r="E982" s="46">
        <f t="shared" si="34"/>
        <v>1512</v>
      </c>
      <c r="G982" s="97">
        <f t="shared" si="35"/>
        <v>1318</v>
      </c>
      <c r="H982" s="98">
        <f t="shared" si="36"/>
        <v>1581.6</v>
      </c>
    </row>
    <row r="983" spans="1:8" x14ac:dyDescent="0.3">
      <c r="A983" s="9">
        <v>893</v>
      </c>
      <c r="B983" s="30" t="s">
        <v>2364</v>
      </c>
      <c r="C983" s="19" t="s">
        <v>2372</v>
      </c>
      <c r="D983" s="47">
        <v>80</v>
      </c>
      <c r="E983" s="46">
        <f t="shared" si="34"/>
        <v>96</v>
      </c>
      <c r="G983" s="97">
        <f t="shared" si="35"/>
        <v>84</v>
      </c>
      <c r="H983" s="98">
        <f t="shared" si="36"/>
        <v>100.8</v>
      </c>
    </row>
    <row r="984" spans="1:8" x14ac:dyDescent="0.3">
      <c r="A984" s="9">
        <v>894</v>
      </c>
      <c r="B984" s="22"/>
      <c r="C984" s="27" t="s">
        <v>1838</v>
      </c>
      <c r="D984" s="47"/>
      <c r="E984" s="46"/>
      <c r="G984" s="97">
        <f t="shared" si="35"/>
        <v>0</v>
      </c>
      <c r="H984" s="98"/>
    </row>
    <row r="985" spans="1:8" ht="37.5" x14ac:dyDescent="0.3">
      <c r="A985" s="9">
        <v>895</v>
      </c>
      <c r="B985" s="22" t="s">
        <v>1839</v>
      </c>
      <c r="C985" s="45" t="s">
        <v>679</v>
      </c>
      <c r="D985" s="47">
        <v>405</v>
      </c>
      <c r="E985" s="46">
        <f t="shared" si="34"/>
        <v>486</v>
      </c>
      <c r="G985" s="97">
        <f t="shared" si="35"/>
        <v>424</v>
      </c>
      <c r="H985" s="98">
        <f t="shared" si="36"/>
        <v>508.79999999999995</v>
      </c>
    </row>
    <row r="986" spans="1:8" ht="37.5" x14ac:dyDescent="0.3">
      <c r="A986" s="9">
        <v>896</v>
      </c>
      <c r="B986" s="22" t="s">
        <v>1840</v>
      </c>
      <c r="C986" s="45" t="s">
        <v>1841</v>
      </c>
      <c r="D986" s="47">
        <v>235</v>
      </c>
      <c r="E986" s="46">
        <f t="shared" si="34"/>
        <v>282</v>
      </c>
      <c r="G986" s="97">
        <f t="shared" si="35"/>
        <v>246</v>
      </c>
      <c r="H986" s="98">
        <f t="shared" si="36"/>
        <v>295.2</v>
      </c>
    </row>
    <row r="987" spans="1:8" ht="37.5" x14ac:dyDescent="0.3">
      <c r="A987" s="9">
        <v>897</v>
      </c>
      <c r="B987" s="22" t="s">
        <v>1842</v>
      </c>
      <c r="C987" s="45" t="s">
        <v>680</v>
      </c>
      <c r="D987" s="47">
        <v>304</v>
      </c>
      <c r="E987" s="46">
        <f t="shared" si="34"/>
        <v>364.8</v>
      </c>
      <c r="G987" s="97">
        <f t="shared" si="35"/>
        <v>318</v>
      </c>
      <c r="H987" s="98">
        <f t="shared" si="36"/>
        <v>381.59999999999997</v>
      </c>
    </row>
    <row r="988" spans="1:8" x14ac:dyDescent="0.3">
      <c r="A988" s="9">
        <v>898</v>
      </c>
      <c r="B988" s="22" t="s">
        <v>1843</v>
      </c>
      <c r="C988" s="45" t="s">
        <v>453</v>
      </c>
      <c r="D988" s="47">
        <v>285</v>
      </c>
      <c r="E988" s="46">
        <f t="shared" si="34"/>
        <v>342</v>
      </c>
      <c r="G988" s="97">
        <f t="shared" si="35"/>
        <v>298</v>
      </c>
      <c r="H988" s="98">
        <f t="shared" si="36"/>
        <v>357.59999999999997</v>
      </c>
    </row>
    <row r="989" spans="1:8" ht="37.5" x14ac:dyDescent="0.3">
      <c r="A989" s="9">
        <v>899</v>
      </c>
      <c r="B989" s="22" t="s">
        <v>1844</v>
      </c>
      <c r="C989" s="19" t="s">
        <v>1336</v>
      </c>
      <c r="D989" s="47">
        <v>900</v>
      </c>
      <c r="E989" s="46">
        <f t="shared" si="34"/>
        <v>1080</v>
      </c>
      <c r="G989" s="97">
        <f t="shared" si="35"/>
        <v>941</v>
      </c>
      <c r="H989" s="98">
        <f t="shared" si="36"/>
        <v>1129.2</v>
      </c>
    </row>
    <row r="990" spans="1:8" x14ac:dyDescent="0.3">
      <c r="A990" s="9">
        <v>900</v>
      </c>
      <c r="B990" s="22" t="s">
        <v>1845</v>
      </c>
      <c r="C990" s="45" t="s">
        <v>681</v>
      </c>
      <c r="D990" s="47">
        <v>1588</v>
      </c>
      <c r="E990" s="46">
        <f t="shared" si="34"/>
        <v>1905.6</v>
      </c>
      <c r="G990" s="97">
        <f t="shared" si="35"/>
        <v>1661</v>
      </c>
      <c r="H990" s="98">
        <f t="shared" si="36"/>
        <v>1993.1999999999998</v>
      </c>
    </row>
    <row r="991" spans="1:8" ht="75" x14ac:dyDescent="0.3">
      <c r="A991" s="9">
        <v>901</v>
      </c>
      <c r="B991" s="22" t="s">
        <v>1846</v>
      </c>
      <c r="C991" s="19" t="s">
        <v>1333</v>
      </c>
      <c r="D991" s="47">
        <v>398</v>
      </c>
      <c r="E991" s="46">
        <f t="shared" si="34"/>
        <v>477.59999999999997</v>
      </c>
      <c r="G991" s="97">
        <f t="shared" si="35"/>
        <v>416</v>
      </c>
      <c r="H991" s="98">
        <f t="shared" si="36"/>
        <v>499.2</v>
      </c>
    </row>
    <row r="992" spans="1:8" x14ac:dyDescent="0.3">
      <c r="A992" s="9">
        <v>902</v>
      </c>
      <c r="B992" s="22" t="s">
        <v>2365</v>
      </c>
      <c r="C992" s="19" t="s">
        <v>2373</v>
      </c>
      <c r="D992" s="47">
        <v>173</v>
      </c>
      <c r="E992" s="46">
        <f t="shared" si="34"/>
        <v>207.6</v>
      </c>
      <c r="G992" s="97">
        <f t="shared" si="35"/>
        <v>181</v>
      </c>
      <c r="H992" s="98">
        <f t="shared" si="36"/>
        <v>217.2</v>
      </c>
    </row>
    <row r="993" spans="1:8" x14ac:dyDescent="0.3">
      <c r="A993" s="9">
        <v>903</v>
      </c>
      <c r="B993" s="30"/>
      <c r="C993" s="27" t="s">
        <v>1847</v>
      </c>
      <c r="D993" s="47"/>
      <c r="E993" s="46">
        <f t="shared" ref="E993:E1064" si="37">D993*1.2</f>
        <v>0</v>
      </c>
      <c r="G993" s="97">
        <f t="shared" si="35"/>
        <v>0</v>
      </c>
      <c r="H993" s="98"/>
    </row>
    <row r="994" spans="1:8" x14ac:dyDescent="0.3">
      <c r="A994" s="9">
        <v>904</v>
      </c>
      <c r="B994" s="30" t="s">
        <v>1848</v>
      </c>
      <c r="C994" s="45" t="s">
        <v>13</v>
      </c>
      <c r="D994" s="47">
        <v>416</v>
      </c>
      <c r="E994" s="46">
        <f t="shared" si="37"/>
        <v>499.2</v>
      </c>
      <c r="G994" s="97">
        <f t="shared" si="35"/>
        <v>435</v>
      </c>
      <c r="H994" s="98">
        <f t="shared" si="36"/>
        <v>522</v>
      </c>
    </row>
    <row r="995" spans="1:8" x14ac:dyDescent="0.3">
      <c r="A995" s="9">
        <v>905</v>
      </c>
      <c r="B995" s="30" t="s">
        <v>1849</v>
      </c>
      <c r="C995" s="45" t="s">
        <v>456</v>
      </c>
      <c r="D995" s="47">
        <v>412</v>
      </c>
      <c r="E995" s="46">
        <f t="shared" si="37"/>
        <v>494.4</v>
      </c>
      <c r="G995" s="97">
        <f t="shared" si="35"/>
        <v>431</v>
      </c>
      <c r="H995" s="98">
        <f t="shared" si="36"/>
        <v>517.19999999999993</v>
      </c>
    </row>
    <row r="996" spans="1:8" x14ac:dyDescent="0.3">
      <c r="A996" s="9">
        <v>906</v>
      </c>
      <c r="B996" s="30" t="s">
        <v>1850</v>
      </c>
      <c r="C996" s="45" t="s">
        <v>14</v>
      </c>
      <c r="D996" s="47">
        <v>332</v>
      </c>
      <c r="E996" s="46">
        <f t="shared" si="37"/>
        <v>398.4</v>
      </c>
      <c r="G996" s="97">
        <f t="shared" si="35"/>
        <v>347</v>
      </c>
      <c r="H996" s="98">
        <f t="shared" si="36"/>
        <v>416.4</v>
      </c>
    </row>
    <row r="997" spans="1:8" x14ac:dyDescent="0.3">
      <c r="A997" s="9">
        <v>907</v>
      </c>
      <c r="B997" s="30" t="s">
        <v>1851</v>
      </c>
      <c r="C997" s="45" t="s">
        <v>457</v>
      </c>
      <c r="D997" s="47">
        <v>840</v>
      </c>
      <c r="E997" s="46">
        <f t="shared" si="37"/>
        <v>1008</v>
      </c>
      <c r="G997" s="97">
        <f t="shared" si="35"/>
        <v>879</v>
      </c>
      <c r="H997" s="98">
        <f t="shared" si="36"/>
        <v>1054.8</v>
      </c>
    </row>
    <row r="998" spans="1:8" ht="37.5" x14ac:dyDescent="0.3">
      <c r="A998" s="9">
        <v>908</v>
      </c>
      <c r="B998" s="30" t="s">
        <v>1852</v>
      </c>
      <c r="C998" s="45" t="s">
        <v>50</v>
      </c>
      <c r="D998" s="47">
        <v>463</v>
      </c>
      <c r="E998" s="46">
        <f t="shared" si="37"/>
        <v>555.6</v>
      </c>
      <c r="G998" s="97">
        <f t="shared" si="35"/>
        <v>484</v>
      </c>
      <c r="H998" s="98">
        <f t="shared" si="36"/>
        <v>580.79999999999995</v>
      </c>
    </row>
    <row r="999" spans="1:8" ht="56.25" x14ac:dyDescent="0.3">
      <c r="A999" s="9">
        <v>909</v>
      </c>
      <c r="B999" s="30" t="s">
        <v>1853</v>
      </c>
      <c r="C999" s="45" t="s">
        <v>1854</v>
      </c>
      <c r="D999" s="47">
        <v>171</v>
      </c>
      <c r="E999" s="46">
        <f t="shared" si="37"/>
        <v>205.2</v>
      </c>
      <c r="G999" s="97">
        <f t="shared" si="35"/>
        <v>179</v>
      </c>
      <c r="H999" s="98">
        <f t="shared" si="36"/>
        <v>214.79999999999998</v>
      </c>
    </row>
    <row r="1000" spans="1:8" ht="37.5" x14ac:dyDescent="0.3">
      <c r="A1000" s="9">
        <v>910</v>
      </c>
      <c r="B1000" s="30" t="s">
        <v>1855</v>
      </c>
      <c r="C1000" s="45" t="s">
        <v>1856</v>
      </c>
      <c r="D1000" s="47">
        <v>427</v>
      </c>
      <c r="E1000" s="46">
        <f t="shared" si="37"/>
        <v>512.4</v>
      </c>
      <c r="G1000" s="97">
        <f t="shared" si="35"/>
        <v>447</v>
      </c>
      <c r="H1000" s="98">
        <f t="shared" si="36"/>
        <v>536.4</v>
      </c>
    </row>
    <row r="1001" spans="1:8" ht="37.5" x14ac:dyDescent="0.3">
      <c r="A1001" s="9">
        <v>911</v>
      </c>
      <c r="B1001" s="30" t="s">
        <v>1857</v>
      </c>
      <c r="C1001" s="45" t="s">
        <v>15</v>
      </c>
      <c r="D1001" s="47">
        <v>528</v>
      </c>
      <c r="E1001" s="46">
        <f t="shared" si="37"/>
        <v>633.6</v>
      </c>
      <c r="G1001" s="97">
        <f t="shared" si="35"/>
        <v>552</v>
      </c>
      <c r="H1001" s="98">
        <f t="shared" si="36"/>
        <v>662.4</v>
      </c>
    </row>
    <row r="1002" spans="1:8" ht="37.5" x14ac:dyDescent="0.3">
      <c r="A1002" s="9">
        <v>912</v>
      </c>
      <c r="B1002" s="30" t="s">
        <v>1858</v>
      </c>
      <c r="C1002" s="45" t="s">
        <v>1859</v>
      </c>
      <c r="D1002" s="47">
        <v>150</v>
      </c>
      <c r="E1002" s="46">
        <f t="shared" si="37"/>
        <v>180</v>
      </c>
      <c r="G1002" s="97">
        <f t="shared" si="35"/>
        <v>157</v>
      </c>
      <c r="H1002" s="98">
        <f t="shared" si="36"/>
        <v>188.4</v>
      </c>
    </row>
    <row r="1003" spans="1:8" ht="37.5" x14ac:dyDescent="0.3">
      <c r="A1003" s="9">
        <v>913</v>
      </c>
      <c r="B1003" s="30" t="s">
        <v>1860</v>
      </c>
      <c r="C1003" s="45" t="s">
        <v>458</v>
      </c>
      <c r="D1003" s="47">
        <v>850</v>
      </c>
      <c r="E1003" s="46">
        <f t="shared" si="37"/>
        <v>1020</v>
      </c>
      <c r="G1003" s="97">
        <f t="shared" si="35"/>
        <v>889</v>
      </c>
      <c r="H1003" s="98">
        <f t="shared" si="36"/>
        <v>1066.8</v>
      </c>
    </row>
    <row r="1004" spans="1:8" ht="37.5" x14ac:dyDescent="0.3">
      <c r="A1004" s="9">
        <v>914</v>
      </c>
      <c r="B1004" s="30" t="s">
        <v>1861</v>
      </c>
      <c r="C1004" s="45" t="s">
        <v>51</v>
      </c>
      <c r="D1004" s="47">
        <v>419</v>
      </c>
      <c r="E1004" s="46">
        <f t="shared" si="37"/>
        <v>502.79999999999995</v>
      </c>
      <c r="G1004" s="97">
        <f t="shared" si="35"/>
        <v>438</v>
      </c>
      <c r="H1004" s="98">
        <f t="shared" si="36"/>
        <v>525.6</v>
      </c>
    </row>
    <row r="1005" spans="1:8" x14ac:dyDescent="0.3">
      <c r="A1005" s="9">
        <v>915</v>
      </c>
      <c r="B1005" s="30" t="s">
        <v>1862</v>
      </c>
      <c r="C1005" s="45" t="s">
        <v>1247</v>
      </c>
      <c r="D1005" s="47">
        <v>178</v>
      </c>
      <c r="E1005" s="46">
        <f t="shared" si="37"/>
        <v>213.6</v>
      </c>
      <c r="G1005" s="97">
        <f t="shared" si="35"/>
        <v>186</v>
      </c>
      <c r="H1005" s="98">
        <f t="shared" si="36"/>
        <v>223.2</v>
      </c>
    </row>
    <row r="1006" spans="1:8" x14ac:dyDescent="0.3">
      <c r="A1006" s="9">
        <v>916</v>
      </c>
      <c r="B1006" s="30" t="s">
        <v>1863</v>
      </c>
      <c r="C1006" s="45" t="s">
        <v>1248</v>
      </c>
      <c r="D1006" s="47">
        <v>194</v>
      </c>
      <c r="E1006" s="46">
        <f t="shared" si="37"/>
        <v>232.79999999999998</v>
      </c>
      <c r="G1006" s="97">
        <f t="shared" si="35"/>
        <v>203</v>
      </c>
      <c r="H1006" s="98">
        <f t="shared" si="36"/>
        <v>243.6</v>
      </c>
    </row>
    <row r="1007" spans="1:8" x14ac:dyDescent="0.3">
      <c r="A1007" s="9">
        <v>917</v>
      </c>
      <c r="B1007" s="30" t="s">
        <v>1864</v>
      </c>
      <c r="C1007" s="45" t="s">
        <v>1249</v>
      </c>
      <c r="D1007" s="47">
        <v>275</v>
      </c>
      <c r="E1007" s="46">
        <f t="shared" si="37"/>
        <v>330</v>
      </c>
      <c r="G1007" s="97">
        <f t="shared" si="35"/>
        <v>288</v>
      </c>
      <c r="H1007" s="98">
        <f t="shared" si="36"/>
        <v>345.59999999999997</v>
      </c>
    </row>
    <row r="1008" spans="1:8" ht="37.5" x14ac:dyDescent="0.3">
      <c r="A1008" s="9">
        <v>918</v>
      </c>
      <c r="B1008" s="30" t="s">
        <v>1865</v>
      </c>
      <c r="C1008" s="45" t="s">
        <v>1306</v>
      </c>
      <c r="D1008" s="47">
        <v>2223</v>
      </c>
      <c r="E1008" s="46">
        <f t="shared" si="37"/>
        <v>2667.6</v>
      </c>
      <c r="G1008" s="97">
        <f t="shared" si="35"/>
        <v>2325</v>
      </c>
      <c r="H1008" s="98">
        <f t="shared" si="36"/>
        <v>2790</v>
      </c>
    </row>
    <row r="1009" spans="1:8" ht="37.5" x14ac:dyDescent="0.3">
      <c r="A1009" s="9">
        <v>919</v>
      </c>
      <c r="B1009" s="30" t="s">
        <v>2362</v>
      </c>
      <c r="C1009" s="45" t="s">
        <v>2370</v>
      </c>
      <c r="D1009" s="47">
        <v>739</v>
      </c>
      <c r="E1009" s="46">
        <f t="shared" si="37"/>
        <v>886.8</v>
      </c>
      <c r="G1009" s="97">
        <f t="shared" si="35"/>
        <v>773</v>
      </c>
      <c r="H1009" s="98">
        <f t="shared" si="36"/>
        <v>927.59999999999991</v>
      </c>
    </row>
    <row r="1010" spans="1:8" x14ac:dyDescent="0.3">
      <c r="A1010" s="9">
        <v>920</v>
      </c>
      <c r="B1010" s="30"/>
      <c r="C1010" s="27" t="s">
        <v>1866</v>
      </c>
      <c r="D1010" s="47"/>
      <c r="E1010" s="46">
        <f t="shared" si="37"/>
        <v>0</v>
      </c>
      <c r="G1010" s="97">
        <f t="shared" si="35"/>
        <v>0</v>
      </c>
      <c r="H1010" s="98"/>
    </row>
    <row r="1011" spans="1:8" ht="37.5" x14ac:dyDescent="0.3">
      <c r="A1011" s="9">
        <v>921</v>
      </c>
      <c r="B1011" s="30" t="s">
        <v>1867</v>
      </c>
      <c r="C1011" s="45" t="s">
        <v>16</v>
      </c>
      <c r="D1011" s="47">
        <v>101</v>
      </c>
      <c r="E1011" s="46">
        <f t="shared" si="37"/>
        <v>121.19999999999999</v>
      </c>
      <c r="G1011" s="97">
        <f t="shared" si="35"/>
        <v>106</v>
      </c>
      <c r="H1011" s="98">
        <f t="shared" si="36"/>
        <v>127.19999999999999</v>
      </c>
    </row>
    <row r="1012" spans="1:8" x14ac:dyDescent="0.3">
      <c r="A1012" s="9">
        <v>922</v>
      </c>
      <c r="B1012" s="30" t="s">
        <v>1868</v>
      </c>
      <c r="C1012" s="45" t="s">
        <v>17</v>
      </c>
      <c r="D1012" s="47">
        <v>499</v>
      </c>
      <c r="E1012" s="46">
        <f t="shared" si="37"/>
        <v>598.79999999999995</v>
      </c>
      <c r="G1012" s="97">
        <f t="shared" si="35"/>
        <v>522</v>
      </c>
      <c r="H1012" s="98">
        <f t="shared" si="36"/>
        <v>626.4</v>
      </c>
    </row>
    <row r="1013" spans="1:8" x14ac:dyDescent="0.3">
      <c r="A1013" s="9">
        <v>923</v>
      </c>
      <c r="B1013" s="30" t="s">
        <v>1869</v>
      </c>
      <c r="C1013" s="45" t="s">
        <v>18</v>
      </c>
      <c r="D1013" s="47">
        <v>256</v>
      </c>
      <c r="E1013" s="46">
        <f t="shared" si="37"/>
        <v>307.2</v>
      </c>
      <c r="G1013" s="97">
        <f t="shared" si="35"/>
        <v>268</v>
      </c>
      <c r="H1013" s="98">
        <f t="shared" si="36"/>
        <v>321.59999999999997</v>
      </c>
    </row>
    <row r="1014" spans="1:8" ht="37.5" x14ac:dyDescent="0.3">
      <c r="A1014" s="9">
        <v>924</v>
      </c>
      <c r="B1014" s="30" t="s">
        <v>1870</v>
      </c>
      <c r="C1014" s="45" t="s">
        <v>19</v>
      </c>
      <c r="D1014" s="47">
        <v>768</v>
      </c>
      <c r="E1014" s="46">
        <f t="shared" si="37"/>
        <v>921.59999999999991</v>
      </c>
      <c r="G1014" s="97">
        <f t="shared" si="35"/>
        <v>803</v>
      </c>
      <c r="H1014" s="98">
        <f t="shared" si="36"/>
        <v>963.59999999999991</v>
      </c>
    </row>
    <row r="1015" spans="1:8" x14ac:dyDescent="0.3">
      <c r="A1015" s="9">
        <v>925</v>
      </c>
      <c r="B1015" s="30" t="s">
        <v>1871</v>
      </c>
      <c r="C1015" s="45" t="s">
        <v>459</v>
      </c>
      <c r="D1015" s="47">
        <v>112</v>
      </c>
      <c r="E1015" s="46">
        <f t="shared" si="37"/>
        <v>134.4</v>
      </c>
      <c r="G1015" s="97">
        <f t="shared" si="35"/>
        <v>117</v>
      </c>
      <c r="H1015" s="98">
        <f t="shared" si="36"/>
        <v>140.4</v>
      </c>
    </row>
    <row r="1016" spans="1:8" ht="37.5" x14ac:dyDescent="0.3">
      <c r="A1016" s="9">
        <v>926</v>
      </c>
      <c r="B1016" s="30" t="s">
        <v>1872</v>
      </c>
      <c r="C1016" s="45" t="s">
        <v>20</v>
      </c>
      <c r="D1016" s="47">
        <v>488</v>
      </c>
      <c r="E1016" s="46">
        <f t="shared" si="37"/>
        <v>585.6</v>
      </c>
      <c r="G1016" s="97">
        <f t="shared" si="35"/>
        <v>510</v>
      </c>
      <c r="H1016" s="98">
        <f t="shared" si="36"/>
        <v>612</v>
      </c>
    </row>
    <row r="1017" spans="1:8" ht="37.5" x14ac:dyDescent="0.3">
      <c r="A1017" s="9">
        <v>927</v>
      </c>
      <c r="B1017" s="30" t="s">
        <v>1873</v>
      </c>
      <c r="C1017" s="45" t="s">
        <v>21</v>
      </c>
      <c r="D1017" s="47">
        <v>557</v>
      </c>
      <c r="E1017" s="46">
        <f t="shared" si="37"/>
        <v>668.4</v>
      </c>
      <c r="G1017" s="97">
        <f t="shared" si="35"/>
        <v>583</v>
      </c>
      <c r="H1017" s="98">
        <f t="shared" si="36"/>
        <v>699.6</v>
      </c>
    </row>
    <row r="1018" spans="1:8" ht="37.5" x14ac:dyDescent="0.3">
      <c r="A1018" s="9">
        <v>928</v>
      </c>
      <c r="B1018" s="30" t="s">
        <v>1874</v>
      </c>
      <c r="C1018" s="45" t="s">
        <v>22</v>
      </c>
      <c r="D1018" s="47">
        <v>406</v>
      </c>
      <c r="E1018" s="46">
        <f t="shared" si="37"/>
        <v>487.2</v>
      </c>
      <c r="G1018" s="97">
        <f t="shared" si="35"/>
        <v>425</v>
      </c>
      <c r="H1018" s="98">
        <f t="shared" si="36"/>
        <v>510</v>
      </c>
    </row>
    <row r="1019" spans="1:8" ht="37.5" x14ac:dyDescent="0.3">
      <c r="A1019" s="9">
        <v>929</v>
      </c>
      <c r="B1019" s="30" t="s">
        <v>1875</v>
      </c>
      <c r="C1019" s="45" t="s">
        <v>23</v>
      </c>
      <c r="D1019" s="47">
        <v>1563</v>
      </c>
      <c r="E1019" s="46">
        <f t="shared" si="37"/>
        <v>1875.6</v>
      </c>
      <c r="G1019" s="97">
        <f t="shared" si="35"/>
        <v>1635</v>
      </c>
      <c r="H1019" s="98">
        <f t="shared" si="36"/>
        <v>1962</v>
      </c>
    </row>
    <row r="1020" spans="1:8" ht="37.5" x14ac:dyDescent="0.3">
      <c r="A1020" s="9">
        <v>930</v>
      </c>
      <c r="B1020" s="30" t="s">
        <v>1876</v>
      </c>
      <c r="C1020" s="45" t="s">
        <v>24</v>
      </c>
      <c r="D1020" s="47">
        <v>462</v>
      </c>
      <c r="E1020" s="46">
        <f t="shared" si="37"/>
        <v>554.4</v>
      </c>
      <c r="G1020" s="97">
        <f t="shared" si="35"/>
        <v>483</v>
      </c>
      <c r="H1020" s="98">
        <f t="shared" si="36"/>
        <v>579.6</v>
      </c>
    </row>
    <row r="1021" spans="1:8" x14ac:dyDescent="0.3">
      <c r="A1021" s="9">
        <v>931</v>
      </c>
      <c r="B1021" s="30" t="s">
        <v>1877</v>
      </c>
      <c r="C1021" s="45" t="s">
        <v>25</v>
      </c>
      <c r="D1021" s="47">
        <v>275</v>
      </c>
      <c r="E1021" s="46">
        <f t="shared" si="37"/>
        <v>330</v>
      </c>
      <c r="G1021" s="97">
        <f t="shared" si="35"/>
        <v>288</v>
      </c>
      <c r="H1021" s="98">
        <f t="shared" si="36"/>
        <v>345.59999999999997</v>
      </c>
    </row>
    <row r="1022" spans="1:8" x14ac:dyDescent="0.3">
      <c r="A1022" s="9">
        <v>932</v>
      </c>
      <c r="B1022" s="30" t="s">
        <v>1878</v>
      </c>
      <c r="C1022" s="45" t="s">
        <v>26</v>
      </c>
      <c r="D1022" s="47">
        <v>334</v>
      </c>
      <c r="E1022" s="46">
        <f t="shared" si="37"/>
        <v>400.8</v>
      </c>
      <c r="G1022" s="97">
        <f t="shared" si="35"/>
        <v>349</v>
      </c>
      <c r="H1022" s="98">
        <f t="shared" si="36"/>
        <v>418.8</v>
      </c>
    </row>
    <row r="1023" spans="1:8" x14ac:dyDescent="0.3">
      <c r="A1023" s="9">
        <v>933</v>
      </c>
      <c r="B1023" s="30" t="s">
        <v>1879</v>
      </c>
      <c r="C1023" s="45" t="s">
        <v>1880</v>
      </c>
      <c r="D1023" s="47">
        <v>1822</v>
      </c>
      <c r="E1023" s="46">
        <f t="shared" si="37"/>
        <v>2186.4</v>
      </c>
      <c r="G1023" s="97">
        <f t="shared" si="35"/>
        <v>1906</v>
      </c>
      <c r="H1023" s="98">
        <f t="shared" si="36"/>
        <v>2287.1999999999998</v>
      </c>
    </row>
    <row r="1024" spans="1:8" x14ac:dyDescent="0.3">
      <c r="A1024" s="9">
        <v>934</v>
      </c>
      <c r="B1024" s="30" t="s">
        <v>1881</v>
      </c>
      <c r="C1024" s="45" t="s">
        <v>1882</v>
      </c>
      <c r="D1024" s="47">
        <v>1811</v>
      </c>
      <c r="E1024" s="46">
        <f t="shared" si="37"/>
        <v>2173.1999999999998</v>
      </c>
      <c r="G1024" s="97">
        <f t="shared" si="35"/>
        <v>1894</v>
      </c>
      <c r="H1024" s="98">
        <f t="shared" si="36"/>
        <v>2272.7999999999997</v>
      </c>
    </row>
    <row r="1025" spans="1:8" ht="37.5" x14ac:dyDescent="0.3">
      <c r="A1025" s="9">
        <v>935</v>
      </c>
      <c r="B1025" s="30" t="s">
        <v>1883</v>
      </c>
      <c r="C1025" s="45" t="s">
        <v>1884</v>
      </c>
      <c r="D1025" s="47">
        <v>415</v>
      </c>
      <c r="E1025" s="46">
        <f t="shared" si="37"/>
        <v>498</v>
      </c>
      <c r="G1025" s="97">
        <f t="shared" si="35"/>
        <v>434</v>
      </c>
      <c r="H1025" s="98">
        <f t="shared" si="36"/>
        <v>520.79999999999995</v>
      </c>
    </row>
    <row r="1026" spans="1:8" x14ac:dyDescent="0.3">
      <c r="A1026" s="9">
        <v>936</v>
      </c>
      <c r="B1026" s="30" t="s">
        <v>1885</v>
      </c>
      <c r="C1026" s="45" t="s">
        <v>27</v>
      </c>
      <c r="D1026" s="47">
        <v>411</v>
      </c>
      <c r="E1026" s="46">
        <f t="shared" si="37"/>
        <v>493.2</v>
      </c>
      <c r="G1026" s="97">
        <f t="shared" si="35"/>
        <v>430</v>
      </c>
      <c r="H1026" s="98">
        <f t="shared" si="36"/>
        <v>516</v>
      </c>
    </row>
    <row r="1027" spans="1:8" ht="37.5" x14ac:dyDescent="0.3">
      <c r="A1027" s="9">
        <v>937</v>
      </c>
      <c r="B1027" s="30" t="s">
        <v>1886</v>
      </c>
      <c r="C1027" s="45" t="s">
        <v>991</v>
      </c>
      <c r="D1027" s="47">
        <v>158</v>
      </c>
      <c r="E1027" s="46">
        <f t="shared" si="37"/>
        <v>189.6</v>
      </c>
      <c r="G1027" s="97">
        <f t="shared" si="35"/>
        <v>165</v>
      </c>
      <c r="H1027" s="98">
        <f t="shared" si="36"/>
        <v>198</v>
      </c>
    </row>
    <row r="1028" spans="1:8" ht="37.5" x14ac:dyDescent="0.3">
      <c r="A1028" s="9">
        <v>938</v>
      </c>
      <c r="B1028" s="30" t="s">
        <v>1887</v>
      </c>
      <c r="C1028" s="45" t="s">
        <v>1888</v>
      </c>
      <c r="D1028" s="47">
        <v>280</v>
      </c>
      <c r="E1028" s="46">
        <f t="shared" si="37"/>
        <v>336</v>
      </c>
      <c r="G1028" s="97">
        <f t="shared" si="35"/>
        <v>293</v>
      </c>
      <c r="H1028" s="98">
        <f t="shared" si="36"/>
        <v>351.59999999999997</v>
      </c>
    </row>
    <row r="1029" spans="1:8" x14ac:dyDescent="0.3">
      <c r="A1029" s="9">
        <v>939</v>
      </c>
      <c r="B1029" s="30" t="s">
        <v>1889</v>
      </c>
      <c r="C1029" s="45" t="s">
        <v>1890</v>
      </c>
      <c r="D1029" s="47">
        <v>340.64</v>
      </c>
      <c r="E1029" s="46">
        <f t="shared" si="37"/>
        <v>408.76799999999997</v>
      </c>
      <c r="G1029" s="97">
        <f t="shared" si="35"/>
        <v>356</v>
      </c>
      <c r="H1029" s="98">
        <f t="shared" si="36"/>
        <v>427.2</v>
      </c>
    </row>
    <row r="1030" spans="1:8" ht="37.5" x14ac:dyDescent="0.3">
      <c r="A1030" s="9">
        <v>940</v>
      </c>
      <c r="B1030" s="30" t="s">
        <v>1891</v>
      </c>
      <c r="C1030" s="45" t="s">
        <v>1892</v>
      </c>
      <c r="D1030" s="47">
        <v>496</v>
      </c>
      <c r="E1030" s="46">
        <f t="shared" si="37"/>
        <v>595.19999999999993</v>
      </c>
      <c r="G1030" s="97">
        <f t="shared" si="35"/>
        <v>519</v>
      </c>
      <c r="H1030" s="98">
        <f t="shared" si="36"/>
        <v>622.79999999999995</v>
      </c>
    </row>
    <row r="1031" spans="1:8" x14ac:dyDescent="0.3">
      <c r="A1031" s="9">
        <v>941</v>
      </c>
      <c r="B1031" s="30" t="s">
        <v>1893</v>
      </c>
      <c r="C1031" s="45" t="s">
        <v>1307</v>
      </c>
      <c r="D1031" s="47">
        <v>391</v>
      </c>
      <c r="E1031" s="46">
        <f t="shared" si="37"/>
        <v>469.2</v>
      </c>
      <c r="G1031" s="97">
        <f t="shared" si="35"/>
        <v>409</v>
      </c>
      <c r="H1031" s="98">
        <f t="shared" si="36"/>
        <v>490.79999999999995</v>
      </c>
    </row>
    <row r="1032" spans="1:8" ht="37.5" x14ac:dyDescent="0.3">
      <c r="A1032" s="9">
        <v>942</v>
      </c>
      <c r="B1032" s="30" t="s">
        <v>1894</v>
      </c>
      <c r="C1032" s="45" t="s">
        <v>1308</v>
      </c>
      <c r="D1032" s="47">
        <v>494</v>
      </c>
      <c r="E1032" s="46">
        <f t="shared" si="37"/>
        <v>592.79999999999995</v>
      </c>
      <c r="G1032" s="97">
        <f t="shared" ref="G1032:G1103" si="38">ROUND(D1032*1.046,0)</f>
        <v>517</v>
      </c>
      <c r="H1032" s="98">
        <f t="shared" ref="H1032:H1103" si="39">G1032*1.2</f>
        <v>620.4</v>
      </c>
    </row>
    <row r="1033" spans="1:8" ht="37.5" x14ac:dyDescent="0.3">
      <c r="A1033" s="9">
        <v>943</v>
      </c>
      <c r="B1033" s="30" t="s">
        <v>1895</v>
      </c>
      <c r="C1033" s="41" t="s">
        <v>1328</v>
      </c>
      <c r="D1033" s="47">
        <v>620</v>
      </c>
      <c r="E1033" s="46">
        <f t="shared" si="37"/>
        <v>744</v>
      </c>
      <c r="G1033" s="97">
        <f t="shared" si="38"/>
        <v>649</v>
      </c>
      <c r="H1033" s="98">
        <f t="shared" si="39"/>
        <v>778.8</v>
      </c>
    </row>
    <row r="1034" spans="1:8" ht="37.5" x14ac:dyDescent="0.3">
      <c r="A1034" s="9">
        <v>944</v>
      </c>
      <c r="B1034" s="30" t="s">
        <v>1896</v>
      </c>
      <c r="C1034" s="41" t="s">
        <v>1329</v>
      </c>
      <c r="D1034" s="47">
        <v>498</v>
      </c>
      <c r="E1034" s="46">
        <f t="shared" si="37"/>
        <v>597.6</v>
      </c>
      <c r="G1034" s="97">
        <f t="shared" si="38"/>
        <v>521</v>
      </c>
      <c r="H1034" s="98">
        <f t="shared" si="39"/>
        <v>625.19999999999993</v>
      </c>
    </row>
    <row r="1035" spans="1:8" ht="37.5" x14ac:dyDescent="0.3">
      <c r="A1035" s="9">
        <v>945</v>
      </c>
      <c r="B1035" s="30" t="s">
        <v>1897</v>
      </c>
      <c r="C1035" s="41" t="s">
        <v>1330</v>
      </c>
      <c r="D1035" s="47">
        <v>765</v>
      </c>
      <c r="E1035" s="46">
        <f t="shared" si="37"/>
        <v>918</v>
      </c>
      <c r="G1035" s="97">
        <f t="shared" si="38"/>
        <v>800</v>
      </c>
      <c r="H1035" s="98">
        <f t="shared" si="39"/>
        <v>960</v>
      </c>
    </row>
    <row r="1036" spans="1:8" ht="37.5" x14ac:dyDescent="0.3">
      <c r="A1036" s="9">
        <v>946</v>
      </c>
      <c r="B1036" s="30" t="s">
        <v>1898</v>
      </c>
      <c r="C1036" s="41" t="s">
        <v>1331</v>
      </c>
      <c r="D1036" s="47">
        <v>730</v>
      </c>
      <c r="E1036" s="46">
        <f t="shared" si="37"/>
        <v>876</v>
      </c>
      <c r="G1036" s="97">
        <f t="shared" si="38"/>
        <v>764</v>
      </c>
      <c r="H1036" s="98">
        <f t="shared" si="39"/>
        <v>916.8</v>
      </c>
    </row>
    <row r="1037" spans="1:8" ht="37.5" x14ac:dyDescent="0.3">
      <c r="A1037" s="9">
        <v>947</v>
      </c>
      <c r="B1037" s="30" t="s">
        <v>2368</v>
      </c>
      <c r="C1037" s="19" t="s">
        <v>2376</v>
      </c>
      <c r="D1037" s="47">
        <v>720</v>
      </c>
      <c r="E1037" s="46">
        <f t="shared" si="37"/>
        <v>864</v>
      </c>
      <c r="G1037" s="97">
        <f t="shared" si="38"/>
        <v>753</v>
      </c>
      <c r="H1037" s="98">
        <f t="shared" si="39"/>
        <v>903.6</v>
      </c>
    </row>
    <row r="1038" spans="1:8" ht="37.5" x14ac:dyDescent="0.3">
      <c r="A1038" s="9">
        <v>948</v>
      </c>
      <c r="B1038" s="30" t="s">
        <v>2717</v>
      </c>
      <c r="C1038" s="19" t="s">
        <v>2718</v>
      </c>
      <c r="D1038" s="47"/>
      <c r="E1038" s="46"/>
      <c r="G1038" s="97">
        <v>824</v>
      </c>
      <c r="H1038" s="98">
        <f t="shared" si="39"/>
        <v>988.8</v>
      </c>
    </row>
    <row r="1039" spans="1:8" ht="37.5" x14ac:dyDescent="0.3">
      <c r="A1039" s="9">
        <v>949</v>
      </c>
      <c r="B1039" s="30" t="s">
        <v>2719</v>
      </c>
      <c r="C1039" s="19" t="s">
        <v>2720</v>
      </c>
      <c r="D1039" s="47"/>
      <c r="E1039" s="46"/>
      <c r="G1039" s="97">
        <v>663</v>
      </c>
      <c r="H1039" s="98">
        <f t="shared" si="39"/>
        <v>795.6</v>
      </c>
    </row>
    <row r="1040" spans="1:8" x14ac:dyDescent="0.3">
      <c r="A1040" s="9">
        <v>950</v>
      </c>
      <c r="B1040" s="30" t="s">
        <v>2727</v>
      </c>
      <c r="C1040" s="19" t="s">
        <v>2728</v>
      </c>
      <c r="D1040" s="47"/>
      <c r="E1040" s="46"/>
      <c r="G1040" s="97">
        <v>201</v>
      </c>
      <c r="H1040" s="98">
        <f t="shared" si="39"/>
        <v>241.2</v>
      </c>
    </row>
    <row r="1041" spans="1:8" x14ac:dyDescent="0.3">
      <c r="A1041" s="9">
        <v>951</v>
      </c>
      <c r="B1041" s="39"/>
      <c r="C1041" s="27" t="s">
        <v>1899</v>
      </c>
      <c r="D1041" s="47"/>
      <c r="E1041" s="46"/>
      <c r="G1041" s="97">
        <f t="shared" si="38"/>
        <v>0</v>
      </c>
      <c r="H1041" s="98"/>
    </row>
    <row r="1042" spans="1:8" ht="37.5" x14ac:dyDescent="0.3">
      <c r="A1042" s="9">
        <v>952</v>
      </c>
      <c r="B1042" s="39" t="s">
        <v>1900</v>
      </c>
      <c r="C1042" s="45" t="s">
        <v>40</v>
      </c>
      <c r="D1042" s="47">
        <v>269</v>
      </c>
      <c r="E1042" s="46">
        <f t="shared" si="37"/>
        <v>322.8</v>
      </c>
      <c r="G1042" s="97">
        <f t="shared" si="38"/>
        <v>281</v>
      </c>
      <c r="H1042" s="98">
        <f t="shared" si="39"/>
        <v>337.2</v>
      </c>
    </row>
    <row r="1043" spans="1:8" x14ac:dyDescent="0.3">
      <c r="A1043" s="9">
        <v>953</v>
      </c>
      <c r="B1043" s="39" t="s">
        <v>1901</v>
      </c>
      <c r="C1043" s="45" t="s">
        <v>3</v>
      </c>
      <c r="D1043" s="47">
        <v>293</v>
      </c>
      <c r="E1043" s="46">
        <f t="shared" si="37"/>
        <v>351.59999999999997</v>
      </c>
      <c r="G1043" s="97">
        <f t="shared" si="38"/>
        <v>306</v>
      </c>
      <c r="H1043" s="98">
        <f t="shared" si="39"/>
        <v>367.2</v>
      </c>
    </row>
    <row r="1044" spans="1:8" ht="37.5" x14ac:dyDescent="0.3">
      <c r="A1044" s="9">
        <v>954</v>
      </c>
      <c r="B1044" s="39" t="s">
        <v>1902</v>
      </c>
      <c r="C1044" s="45" t="s">
        <v>41</v>
      </c>
      <c r="D1044" s="47">
        <v>503</v>
      </c>
      <c r="E1044" s="46">
        <f t="shared" si="37"/>
        <v>603.6</v>
      </c>
      <c r="G1044" s="97">
        <f t="shared" si="38"/>
        <v>526</v>
      </c>
      <c r="H1044" s="98">
        <f t="shared" si="39"/>
        <v>631.19999999999993</v>
      </c>
    </row>
    <row r="1045" spans="1:8" ht="37.5" x14ac:dyDescent="0.3">
      <c r="A1045" s="9">
        <v>955</v>
      </c>
      <c r="B1045" s="39" t="s">
        <v>1903</v>
      </c>
      <c r="C1045" s="45" t="s">
        <v>659</v>
      </c>
      <c r="D1045" s="47">
        <v>600</v>
      </c>
      <c r="E1045" s="46">
        <f t="shared" si="37"/>
        <v>720</v>
      </c>
      <c r="G1045" s="97">
        <f t="shared" si="38"/>
        <v>628</v>
      </c>
      <c r="H1045" s="98">
        <f t="shared" si="39"/>
        <v>753.6</v>
      </c>
    </row>
    <row r="1046" spans="1:8" x14ac:dyDescent="0.3">
      <c r="A1046" s="9">
        <v>956</v>
      </c>
      <c r="B1046" s="39" t="s">
        <v>1904</v>
      </c>
      <c r="C1046" s="45" t="s">
        <v>42</v>
      </c>
      <c r="D1046" s="47">
        <v>594</v>
      </c>
      <c r="E1046" s="46">
        <f t="shared" si="37"/>
        <v>712.8</v>
      </c>
      <c r="G1046" s="97">
        <f t="shared" si="38"/>
        <v>621</v>
      </c>
      <c r="H1046" s="98">
        <f t="shared" si="39"/>
        <v>745.19999999999993</v>
      </c>
    </row>
    <row r="1047" spans="1:8" x14ac:dyDescent="0.3">
      <c r="A1047" s="9">
        <v>957</v>
      </c>
      <c r="B1047" s="39" t="s">
        <v>1905</v>
      </c>
      <c r="C1047" s="45" t="s">
        <v>43</v>
      </c>
      <c r="D1047" s="47">
        <v>562</v>
      </c>
      <c r="E1047" s="46">
        <f t="shared" si="37"/>
        <v>674.4</v>
      </c>
      <c r="G1047" s="97">
        <f t="shared" si="38"/>
        <v>588</v>
      </c>
      <c r="H1047" s="98">
        <f t="shared" si="39"/>
        <v>705.6</v>
      </c>
    </row>
    <row r="1048" spans="1:8" x14ac:dyDescent="0.3">
      <c r="A1048" s="9">
        <v>958</v>
      </c>
      <c r="B1048" s="39" t="s">
        <v>1906</v>
      </c>
      <c r="C1048" s="45" t="s">
        <v>44</v>
      </c>
      <c r="D1048" s="47">
        <v>616</v>
      </c>
      <c r="E1048" s="46">
        <f t="shared" si="37"/>
        <v>739.19999999999993</v>
      </c>
      <c r="G1048" s="97">
        <f t="shared" si="38"/>
        <v>644</v>
      </c>
      <c r="H1048" s="98">
        <f t="shared" si="39"/>
        <v>772.8</v>
      </c>
    </row>
    <row r="1049" spans="1:8" ht="37.5" x14ac:dyDescent="0.3">
      <c r="A1049" s="9">
        <v>959</v>
      </c>
      <c r="B1049" s="39" t="s">
        <v>2732</v>
      </c>
      <c r="C1049" s="45" t="s">
        <v>2729</v>
      </c>
      <c r="D1049" s="47"/>
      <c r="E1049" s="46"/>
      <c r="G1049" s="97">
        <v>634</v>
      </c>
      <c r="H1049" s="98">
        <f t="shared" si="39"/>
        <v>760.8</v>
      </c>
    </row>
    <row r="1050" spans="1:8" ht="37.5" x14ac:dyDescent="0.3">
      <c r="A1050" s="9">
        <v>960</v>
      </c>
      <c r="B1050" s="39" t="s">
        <v>2733</v>
      </c>
      <c r="C1050" s="45" t="s">
        <v>2730</v>
      </c>
      <c r="D1050" s="47"/>
      <c r="E1050" s="46"/>
      <c r="G1050" s="97">
        <v>539</v>
      </c>
      <c r="H1050" s="98">
        <f t="shared" si="39"/>
        <v>646.79999999999995</v>
      </c>
    </row>
    <row r="1051" spans="1:8" ht="37.5" x14ac:dyDescent="0.3">
      <c r="A1051" s="9">
        <v>961</v>
      </c>
      <c r="B1051" s="39" t="s">
        <v>2734</v>
      </c>
      <c r="C1051" s="45" t="s">
        <v>2731</v>
      </c>
      <c r="D1051" s="47"/>
      <c r="E1051" s="46"/>
      <c r="G1051" s="97">
        <v>650</v>
      </c>
      <c r="H1051" s="98">
        <f t="shared" si="39"/>
        <v>780</v>
      </c>
    </row>
    <row r="1052" spans="1:8" x14ac:dyDescent="0.3">
      <c r="A1052" s="9">
        <v>962</v>
      </c>
      <c r="B1052" s="39"/>
      <c r="C1052" s="27" t="s">
        <v>1907</v>
      </c>
      <c r="D1052" s="47"/>
      <c r="E1052" s="46">
        <f t="shared" si="37"/>
        <v>0</v>
      </c>
      <c r="G1052" s="97">
        <f t="shared" si="38"/>
        <v>0</v>
      </c>
      <c r="H1052" s="98"/>
    </row>
    <row r="1053" spans="1:8" ht="37.5" x14ac:dyDescent="0.3">
      <c r="A1053" s="9">
        <v>963</v>
      </c>
      <c r="B1053" s="39" t="s">
        <v>1908</v>
      </c>
      <c r="C1053" s="45" t="s">
        <v>454</v>
      </c>
      <c r="D1053" s="47">
        <v>158</v>
      </c>
      <c r="E1053" s="46">
        <f t="shared" si="37"/>
        <v>189.6</v>
      </c>
      <c r="G1053" s="97">
        <f t="shared" si="38"/>
        <v>165</v>
      </c>
      <c r="H1053" s="98">
        <f t="shared" si="39"/>
        <v>198</v>
      </c>
    </row>
    <row r="1054" spans="1:8" ht="37.5" x14ac:dyDescent="0.3">
      <c r="A1054" s="9">
        <v>964</v>
      </c>
      <c r="B1054" s="39" t="s">
        <v>1909</v>
      </c>
      <c r="C1054" s="45" t="s">
        <v>514</v>
      </c>
      <c r="D1054" s="47">
        <v>420</v>
      </c>
      <c r="E1054" s="46">
        <f t="shared" si="37"/>
        <v>504</v>
      </c>
      <c r="G1054" s="97">
        <f t="shared" si="38"/>
        <v>439</v>
      </c>
      <c r="H1054" s="98">
        <f t="shared" si="39"/>
        <v>526.79999999999995</v>
      </c>
    </row>
    <row r="1055" spans="1:8" x14ac:dyDescent="0.3">
      <c r="A1055" s="9">
        <v>965</v>
      </c>
      <c r="B1055" s="39" t="s">
        <v>1910</v>
      </c>
      <c r="C1055" s="45" t="s">
        <v>39</v>
      </c>
      <c r="D1055" s="47">
        <v>203</v>
      </c>
      <c r="E1055" s="46">
        <f t="shared" si="37"/>
        <v>243.6</v>
      </c>
      <c r="G1055" s="97">
        <f t="shared" si="38"/>
        <v>212</v>
      </c>
      <c r="H1055" s="98">
        <f t="shared" si="39"/>
        <v>254.39999999999998</v>
      </c>
    </row>
    <row r="1056" spans="1:8" x14ac:dyDescent="0.3">
      <c r="A1056" s="9">
        <v>966</v>
      </c>
      <c r="B1056" s="39" t="s">
        <v>1911</v>
      </c>
      <c r="C1056" s="45" t="s">
        <v>690</v>
      </c>
      <c r="D1056" s="47">
        <v>172</v>
      </c>
      <c r="E1056" s="46">
        <f t="shared" si="37"/>
        <v>206.4</v>
      </c>
      <c r="G1056" s="97">
        <f t="shared" si="38"/>
        <v>180</v>
      </c>
      <c r="H1056" s="98">
        <f t="shared" si="39"/>
        <v>216</v>
      </c>
    </row>
    <row r="1057" spans="1:8" x14ac:dyDescent="0.3">
      <c r="A1057" s="9">
        <v>967</v>
      </c>
      <c r="B1057" s="39" t="s">
        <v>1912</v>
      </c>
      <c r="C1057" s="45" t="s">
        <v>691</v>
      </c>
      <c r="D1057" s="47">
        <v>809</v>
      </c>
      <c r="E1057" s="46">
        <f t="shared" si="37"/>
        <v>970.8</v>
      </c>
      <c r="G1057" s="97">
        <f t="shared" si="38"/>
        <v>846</v>
      </c>
      <c r="H1057" s="98">
        <f t="shared" si="39"/>
        <v>1015.1999999999999</v>
      </c>
    </row>
    <row r="1058" spans="1:8" x14ac:dyDescent="0.3">
      <c r="A1058" s="9">
        <v>968</v>
      </c>
      <c r="B1058" s="39" t="s">
        <v>1913</v>
      </c>
      <c r="C1058" s="45" t="s">
        <v>692</v>
      </c>
      <c r="D1058" s="47">
        <v>301</v>
      </c>
      <c r="E1058" s="46">
        <f t="shared" si="37"/>
        <v>361.2</v>
      </c>
      <c r="G1058" s="97">
        <f t="shared" si="38"/>
        <v>315</v>
      </c>
      <c r="H1058" s="98">
        <f t="shared" si="39"/>
        <v>378</v>
      </c>
    </row>
    <row r="1059" spans="1:8" x14ac:dyDescent="0.3">
      <c r="A1059" s="9">
        <v>969</v>
      </c>
      <c r="B1059" s="39" t="s">
        <v>1914</v>
      </c>
      <c r="C1059" s="45" t="s">
        <v>693</v>
      </c>
      <c r="D1059" s="47">
        <v>272</v>
      </c>
      <c r="E1059" s="46">
        <f t="shared" si="37"/>
        <v>326.39999999999998</v>
      </c>
      <c r="G1059" s="97">
        <f t="shared" si="38"/>
        <v>285</v>
      </c>
      <c r="H1059" s="98">
        <f t="shared" si="39"/>
        <v>342</v>
      </c>
    </row>
    <row r="1060" spans="1:8" x14ac:dyDescent="0.3">
      <c r="A1060" s="9">
        <v>970</v>
      </c>
      <c r="B1060" s="39" t="s">
        <v>1915</v>
      </c>
      <c r="C1060" s="45" t="s">
        <v>694</v>
      </c>
      <c r="D1060" s="47">
        <v>292</v>
      </c>
      <c r="E1060" s="46">
        <f t="shared" si="37"/>
        <v>350.4</v>
      </c>
      <c r="G1060" s="97">
        <f t="shared" si="38"/>
        <v>305</v>
      </c>
      <c r="H1060" s="98">
        <f t="shared" si="39"/>
        <v>366</v>
      </c>
    </row>
    <row r="1061" spans="1:8" ht="37.5" x14ac:dyDescent="0.3">
      <c r="A1061" s="9">
        <v>971</v>
      </c>
      <c r="B1061" s="39" t="s">
        <v>1916</v>
      </c>
      <c r="C1061" s="45" t="s">
        <v>695</v>
      </c>
      <c r="D1061" s="47">
        <v>584</v>
      </c>
      <c r="E1061" s="46">
        <f t="shared" si="37"/>
        <v>700.8</v>
      </c>
      <c r="G1061" s="97">
        <f t="shared" si="38"/>
        <v>611</v>
      </c>
      <c r="H1061" s="98">
        <f t="shared" si="39"/>
        <v>733.19999999999993</v>
      </c>
    </row>
    <row r="1062" spans="1:8" ht="37.5" x14ac:dyDescent="0.3">
      <c r="A1062" s="9">
        <v>972</v>
      </c>
      <c r="B1062" s="39" t="s">
        <v>1917</v>
      </c>
      <c r="C1062" s="45" t="s">
        <v>1918</v>
      </c>
      <c r="D1062" s="47">
        <v>777</v>
      </c>
      <c r="E1062" s="46">
        <f t="shared" si="37"/>
        <v>932.4</v>
      </c>
      <c r="G1062" s="97">
        <f t="shared" si="38"/>
        <v>813</v>
      </c>
      <c r="H1062" s="98">
        <f t="shared" si="39"/>
        <v>975.59999999999991</v>
      </c>
    </row>
    <row r="1063" spans="1:8" ht="37.5" x14ac:dyDescent="0.3">
      <c r="A1063" s="9">
        <v>973</v>
      </c>
      <c r="B1063" s="39" t="s">
        <v>1919</v>
      </c>
      <c r="C1063" s="45" t="s">
        <v>696</v>
      </c>
      <c r="D1063" s="47">
        <v>223</v>
      </c>
      <c r="E1063" s="46">
        <f t="shared" si="37"/>
        <v>267.59999999999997</v>
      </c>
      <c r="G1063" s="97">
        <f t="shared" si="38"/>
        <v>233</v>
      </c>
      <c r="H1063" s="98">
        <f t="shared" si="39"/>
        <v>279.59999999999997</v>
      </c>
    </row>
    <row r="1064" spans="1:8" x14ac:dyDescent="0.3">
      <c r="A1064" s="9">
        <v>974</v>
      </c>
      <c r="B1064" s="39" t="s">
        <v>1920</v>
      </c>
      <c r="C1064" s="45" t="s">
        <v>1921</v>
      </c>
      <c r="D1064" s="47">
        <v>1260</v>
      </c>
      <c r="E1064" s="46">
        <f t="shared" si="37"/>
        <v>1512</v>
      </c>
      <c r="G1064" s="97">
        <f t="shared" si="38"/>
        <v>1318</v>
      </c>
      <c r="H1064" s="98">
        <f t="shared" si="39"/>
        <v>1581.6</v>
      </c>
    </row>
    <row r="1065" spans="1:8" ht="37.5" x14ac:dyDescent="0.3">
      <c r="A1065" s="9">
        <v>975</v>
      </c>
      <c r="B1065" s="39" t="s">
        <v>1922</v>
      </c>
      <c r="C1065" s="45" t="s">
        <v>1923</v>
      </c>
      <c r="D1065" s="47">
        <v>753</v>
      </c>
      <c r="E1065" s="46">
        <f t="shared" ref="E1065:E1130" si="40">D1065*1.2</f>
        <v>903.6</v>
      </c>
      <c r="G1065" s="97">
        <f t="shared" si="38"/>
        <v>788</v>
      </c>
      <c r="H1065" s="98">
        <f t="shared" si="39"/>
        <v>945.59999999999991</v>
      </c>
    </row>
    <row r="1066" spans="1:8" x14ac:dyDescent="0.3">
      <c r="A1066" s="9">
        <v>976</v>
      </c>
      <c r="B1066" s="39" t="s">
        <v>1924</v>
      </c>
      <c r="C1066" s="45" t="s">
        <v>808</v>
      </c>
      <c r="D1066" s="47">
        <v>167</v>
      </c>
      <c r="E1066" s="46">
        <f t="shared" si="40"/>
        <v>200.4</v>
      </c>
      <c r="G1066" s="97">
        <f t="shared" si="38"/>
        <v>175</v>
      </c>
      <c r="H1066" s="98">
        <f t="shared" si="39"/>
        <v>210</v>
      </c>
    </row>
    <row r="1067" spans="1:8" x14ac:dyDescent="0.3">
      <c r="A1067" s="9">
        <v>977</v>
      </c>
      <c r="B1067" s="39" t="s">
        <v>1925</v>
      </c>
      <c r="C1067" s="45" t="s">
        <v>1215</v>
      </c>
      <c r="D1067" s="47">
        <v>265</v>
      </c>
      <c r="E1067" s="46">
        <f t="shared" si="40"/>
        <v>318</v>
      </c>
      <c r="G1067" s="97">
        <f t="shared" si="38"/>
        <v>277</v>
      </c>
      <c r="H1067" s="98">
        <f t="shared" si="39"/>
        <v>332.4</v>
      </c>
    </row>
    <row r="1068" spans="1:8" x14ac:dyDescent="0.3">
      <c r="A1068" s="9">
        <v>978</v>
      </c>
      <c r="B1068" s="39" t="s">
        <v>1926</v>
      </c>
      <c r="C1068" s="45" t="s">
        <v>1216</v>
      </c>
      <c r="D1068" s="47">
        <v>364</v>
      </c>
      <c r="E1068" s="46">
        <f t="shared" si="40"/>
        <v>436.8</v>
      </c>
      <c r="G1068" s="97">
        <f t="shared" si="38"/>
        <v>381</v>
      </c>
      <c r="H1068" s="98">
        <f t="shared" si="39"/>
        <v>457.2</v>
      </c>
    </row>
    <row r="1069" spans="1:8" x14ac:dyDescent="0.3">
      <c r="A1069" s="9">
        <v>979</v>
      </c>
      <c r="B1069" s="39" t="s">
        <v>1927</v>
      </c>
      <c r="C1069" s="45" t="s">
        <v>1217</v>
      </c>
      <c r="D1069" s="47">
        <v>1035</v>
      </c>
      <c r="E1069" s="46">
        <f t="shared" si="40"/>
        <v>1242</v>
      </c>
      <c r="G1069" s="97">
        <f t="shared" si="38"/>
        <v>1083</v>
      </c>
      <c r="H1069" s="98">
        <f t="shared" si="39"/>
        <v>1299.5999999999999</v>
      </c>
    </row>
    <row r="1070" spans="1:8" x14ac:dyDescent="0.3">
      <c r="A1070" s="9">
        <v>980</v>
      </c>
      <c r="B1070" s="39" t="s">
        <v>1928</v>
      </c>
      <c r="C1070" s="45" t="s">
        <v>1238</v>
      </c>
      <c r="D1070" s="47">
        <v>373</v>
      </c>
      <c r="E1070" s="46">
        <f t="shared" si="40"/>
        <v>447.59999999999997</v>
      </c>
      <c r="G1070" s="97">
        <f t="shared" si="38"/>
        <v>390</v>
      </c>
      <c r="H1070" s="98">
        <f t="shared" si="39"/>
        <v>468</v>
      </c>
    </row>
    <row r="1071" spans="1:8" x14ac:dyDescent="0.3">
      <c r="A1071" s="9">
        <v>981</v>
      </c>
      <c r="B1071" s="39" t="s">
        <v>1929</v>
      </c>
      <c r="C1071" s="45" t="s">
        <v>1273</v>
      </c>
      <c r="D1071" s="47">
        <v>791</v>
      </c>
      <c r="E1071" s="46">
        <f t="shared" si="40"/>
        <v>949.19999999999993</v>
      </c>
      <c r="G1071" s="97">
        <f t="shared" si="38"/>
        <v>827</v>
      </c>
      <c r="H1071" s="98">
        <f t="shared" si="39"/>
        <v>992.4</v>
      </c>
    </row>
    <row r="1072" spans="1:8" x14ac:dyDescent="0.3">
      <c r="A1072" s="9">
        <v>982</v>
      </c>
      <c r="B1072" s="39" t="s">
        <v>1930</v>
      </c>
      <c r="C1072" s="45" t="s">
        <v>1274</v>
      </c>
      <c r="D1072" s="47">
        <v>383</v>
      </c>
      <c r="E1072" s="46">
        <f t="shared" si="40"/>
        <v>459.59999999999997</v>
      </c>
      <c r="G1072" s="97">
        <f t="shared" si="38"/>
        <v>401</v>
      </c>
      <c r="H1072" s="98">
        <f t="shared" si="39"/>
        <v>481.2</v>
      </c>
    </row>
    <row r="1073" spans="1:8" ht="37.5" x14ac:dyDescent="0.3">
      <c r="A1073" s="9">
        <v>983</v>
      </c>
      <c r="B1073" s="39" t="s">
        <v>2692</v>
      </c>
      <c r="C1073" s="45" t="s">
        <v>2691</v>
      </c>
      <c r="D1073" s="47"/>
      <c r="E1073" s="46"/>
      <c r="G1073" s="97">
        <v>1470</v>
      </c>
      <c r="H1073" s="98">
        <f t="shared" si="39"/>
        <v>1764</v>
      </c>
    </row>
    <row r="1074" spans="1:8" x14ac:dyDescent="0.3">
      <c r="A1074" s="9">
        <v>984</v>
      </c>
      <c r="B1074" s="39" t="s">
        <v>2725</v>
      </c>
      <c r="C1074" s="45" t="s">
        <v>2726</v>
      </c>
      <c r="D1074" s="47"/>
      <c r="E1074" s="46"/>
      <c r="G1074" s="97">
        <v>153</v>
      </c>
      <c r="H1074" s="98">
        <f t="shared" si="39"/>
        <v>183.6</v>
      </c>
    </row>
    <row r="1075" spans="1:8" x14ac:dyDescent="0.3">
      <c r="A1075" s="9">
        <v>985</v>
      </c>
      <c r="B1075" s="32"/>
      <c r="C1075" s="27" t="s">
        <v>1931</v>
      </c>
      <c r="D1075" s="47"/>
      <c r="E1075" s="46"/>
      <c r="G1075" s="97">
        <f t="shared" si="38"/>
        <v>0</v>
      </c>
      <c r="H1075" s="98"/>
    </row>
    <row r="1076" spans="1:8" ht="37.5" x14ac:dyDescent="0.3">
      <c r="A1076" s="9">
        <v>986</v>
      </c>
      <c r="B1076" s="32" t="s">
        <v>1932</v>
      </c>
      <c r="C1076" s="19" t="s">
        <v>1933</v>
      </c>
      <c r="D1076" s="47">
        <v>87</v>
      </c>
      <c r="E1076" s="46">
        <f t="shared" si="40"/>
        <v>104.39999999999999</v>
      </c>
      <c r="G1076" s="97">
        <f t="shared" si="38"/>
        <v>91</v>
      </c>
      <c r="H1076" s="98">
        <f t="shared" si="39"/>
        <v>109.2</v>
      </c>
    </row>
    <row r="1077" spans="1:8" ht="37.5" x14ac:dyDescent="0.3">
      <c r="A1077" s="9">
        <v>987</v>
      </c>
      <c r="B1077" s="32" t="s">
        <v>1934</v>
      </c>
      <c r="C1077" s="19" t="s">
        <v>1935</v>
      </c>
      <c r="D1077" s="47">
        <v>70</v>
      </c>
      <c r="E1077" s="46">
        <f t="shared" si="40"/>
        <v>84</v>
      </c>
      <c r="G1077" s="97">
        <f t="shared" si="38"/>
        <v>73</v>
      </c>
      <c r="H1077" s="98">
        <f t="shared" si="39"/>
        <v>87.6</v>
      </c>
    </row>
    <row r="1078" spans="1:8" ht="37.5" x14ac:dyDescent="0.3">
      <c r="A1078" s="9">
        <v>988</v>
      </c>
      <c r="B1078" s="32" t="s">
        <v>1936</v>
      </c>
      <c r="C1078" s="19" t="s">
        <v>1937</v>
      </c>
      <c r="D1078" s="47">
        <v>92</v>
      </c>
      <c r="E1078" s="46">
        <f t="shared" si="40"/>
        <v>110.39999999999999</v>
      </c>
      <c r="G1078" s="97">
        <f t="shared" si="38"/>
        <v>96</v>
      </c>
      <c r="H1078" s="98">
        <f t="shared" si="39"/>
        <v>115.19999999999999</v>
      </c>
    </row>
    <row r="1079" spans="1:8" ht="37.5" x14ac:dyDescent="0.3">
      <c r="A1079" s="9">
        <v>989</v>
      </c>
      <c r="B1079" s="32" t="s">
        <v>1938</v>
      </c>
      <c r="C1079" s="19" t="s">
        <v>1939</v>
      </c>
      <c r="D1079" s="47">
        <v>116</v>
      </c>
      <c r="E1079" s="46">
        <f t="shared" si="40"/>
        <v>139.19999999999999</v>
      </c>
      <c r="G1079" s="97">
        <f t="shared" si="38"/>
        <v>121</v>
      </c>
      <c r="H1079" s="98">
        <f t="shared" si="39"/>
        <v>145.19999999999999</v>
      </c>
    </row>
    <row r="1080" spans="1:8" ht="37.5" x14ac:dyDescent="0.3">
      <c r="A1080" s="9">
        <v>990</v>
      </c>
      <c r="B1080" s="32" t="s">
        <v>1940</v>
      </c>
      <c r="C1080" s="19" t="s">
        <v>1941</v>
      </c>
      <c r="D1080" s="47">
        <v>524</v>
      </c>
      <c r="E1080" s="46">
        <f t="shared" si="40"/>
        <v>628.79999999999995</v>
      </c>
      <c r="G1080" s="97">
        <f t="shared" si="38"/>
        <v>548</v>
      </c>
      <c r="H1080" s="98">
        <f t="shared" si="39"/>
        <v>657.6</v>
      </c>
    </row>
    <row r="1081" spans="1:8" ht="37.5" x14ac:dyDescent="0.3">
      <c r="A1081" s="9">
        <v>991</v>
      </c>
      <c r="B1081" s="32" t="s">
        <v>1942</v>
      </c>
      <c r="C1081" s="19" t="s">
        <v>1943</v>
      </c>
      <c r="D1081" s="47">
        <v>104</v>
      </c>
      <c r="E1081" s="46">
        <f t="shared" si="40"/>
        <v>124.8</v>
      </c>
      <c r="G1081" s="97">
        <f t="shared" si="38"/>
        <v>109</v>
      </c>
      <c r="H1081" s="98">
        <f t="shared" si="39"/>
        <v>130.79999999999998</v>
      </c>
    </row>
    <row r="1082" spans="1:8" ht="37.5" x14ac:dyDescent="0.3">
      <c r="A1082" s="9">
        <v>992</v>
      </c>
      <c r="B1082" s="32" t="s">
        <v>1944</v>
      </c>
      <c r="C1082" s="19" t="s">
        <v>1945</v>
      </c>
      <c r="D1082" s="47">
        <v>326</v>
      </c>
      <c r="E1082" s="46">
        <f t="shared" si="40"/>
        <v>391.2</v>
      </c>
      <c r="G1082" s="97">
        <f t="shared" si="38"/>
        <v>341</v>
      </c>
      <c r="H1082" s="98">
        <f t="shared" si="39"/>
        <v>409.2</v>
      </c>
    </row>
    <row r="1083" spans="1:8" ht="37.5" x14ac:dyDescent="0.3">
      <c r="A1083" s="9">
        <v>993</v>
      </c>
      <c r="B1083" s="32" t="s">
        <v>1946</v>
      </c>
      <c r="C1083" s="19" t="s">
        <v>1947</v>
      </c>
      <c r="D1083" s="47">
        <v>524</v>
      </c>
      <c r="E1083" s="46">
        <f t="shared" si="40"/>
        <v>628.79999999999995</v>
      </c>
      <c r="G1083" s="97">
        <f t="shared" si="38"/>
        <v>548</v>
      </c>
      <c r="H1083" s="98">
        <f t="shared" si="39"/>
        <v>657.6</v>
      </c>
    </row>
    <row r="1084" spans="1:8" ht="37.5" x14ac:dyDescent="0.3">
      <c r="A1084" s="9">
        <v>994</v>
      </c>
      <c r="B1084" s="32" t="s">
        <v>1948</v>
      </c>
      <c r="C1084" s="19" t="s">
        <v>1949</v>
      </c>
      <c r="D1084" s="47">
        <v>2935</v>
      </c>
      <c r="E1084" s="46">
        <f t="shared" si="40"/>
        <v>3522</v>
      </c>
      <c r="G1084" s="97">
        <f t="shared" si="38"/>
        <v>3070</v>
      </c>
      <c r="H1084" s="98">
        <f t="shared" si="39"/>
        <v>3684</v>
      </c>
    </row>
    <row r="1085" spans="1:8" ht="37.5" x14ac:dyDescent="0.3">
      <c r="A1085" s="9">
        <v>995</v>
      </c>
      <c r="B1085" s="32" t="s">
        <v>1950</v>
      </c>
      <c r="C1085" s="19" t="s">
        <v>1951</v>
      </c>
      <c r="D1085" s="47">
        <v>524</v>
      </c>
      <c r="E1085" s="46">
        <f t="shared" si="40"/>
        <v>628.79999999999995</v>
      </c>
      <c r="G1085" s="97">
        <f t="shared" si="38"/>
        <v>548</v>
      </c>
      <c r="H1085" s="98">
        <f t="shared" si="39"/>
        <v>657.6</v>
      </c>
    </row>
    <row r="1086" spans="1:8" ht="37.5" x14ac:dyDescent="0.3">
      <c r="A1086" s="9">
        <v>996</v>
      </c>
      <c r="B1086" s="32" t="s">
        <v>1952</v>
      </c>
      <c r="C1086" s="19" t="s">
        <v>1953</v>
      </c>
      <c r="D1086" s="47">
        <v>270</v>
      </c>
      <c r="E1086" s="46">
        <f t="shared" si="40"/>
        <v>324</v>
      </c>
      <c r="G1086" s="97">
        <f t="shared" si="38"/>
        <v>282</v>
      </c>
      <c r="H1086" s="98">
        <f t="shared" si="39"/>
        <v>338.4</v>
      </c>
    </row>
    <row r="1087" spans="1:8" ht="37.5" x14ac:dyDescent="0.3">
      <c r="A1087" s="9">
        <v>997</v>
      </c>
      <c r="B1087" s="32" t="s">
        <v>1954</v>
      </c>
      <c r="C1087" s="19" t="s">
        <v>1955</v>
      </c>
      <c r="D1087" s="47">
        <v>138</v>
      </c>
      <c r="E1087" s="46">
        <f t="shared" si="40"/>
        <v>165.6</v>
      </c>
      <c r="G1087" s="97">
        <f t="shared" si="38"/>
        <v>144</v>
      </c>
      <c r="H1087" s="98">
        <f t="shared" si="39"/>
        <v>172.79999999999998</v>
      </c>
    </row>
    <row r="1088" spans="1:8" ht="37.5" x14ac:dyDescent="0.3">
      <c r="A1088" s="9">
        <v>998</v>
      </c>
      <c r="B1088" s="32" t="s">
        <v>1956</v>
      </c>
      <c r="C1088" s="19" t="s">
        <v>1957</v>
      </c>
      <c r="D1088" s="47">
        <v>111</v>
      </c>
      <c r="E1088" s="46">
        <f t="shared" si="40"/>
        <v>133.19999999999999</v>
      </c>
      <c r="G1088" s="97">
        <f t="shared" si="38"/>
        <v>116</v>
      </c>
      <c r="H1088" s="98">
        <f t="shared" si="39"/>
        <v>139.19999999999999</v>
      </c>
    </row>
    <row r="1089" spans="1:8" ht="37.5" x14ac:dyDescent="0.3">
      <c r="A1089" s="9">
        <v>999</v>
      </c>
      <c r="B1089" s="32" t="s">
        <v>1958</v>
      </c>
      <c r="C1089" s="19" t="s">
        <v>1959</v>
      </c>
      <c r="D1089" s="47">
        <v>524</v>
      </c>
      <c r="E1089" s="46">
        <f t="shared" si="40"/>
        <v>628.79999999999995</v>
      </c>
      <c r="G1089" s="97">
        <f t="shared" si="38"/>
        <v>548</v>
      </c>
      <c r="H1089" s="98">
        <f t="shared" si="39"/>
        <v>657.6</v>
      </c>
    </row>
    <row r="1090" spans="1:8" ht="37.5" x14ac:dyDescent="0.3">
      <c r="A1090" s="9">
        <v>1000</v>
      </c>
      <c r="B1090" s="32" t="s">
        <v>1960</v>
      </c>
      <c r="C1090" s="19" t="s">
        <v>1961</v>
      </c>
      <c r="D1090" s="47">
        <v>115</v>
      </c>
      <c r="E1090" s="46">
        <f t="shared" si="40"/>
        <v>138</v>
      </c>
      <c r="G1090" s="97">
        <f t="shared" si="38"/>
        <v>120</v>
      </c>
      <c r="H1090" s="98">
        <f t="shared" si="39"/>
        <v>144</v>
      </c>
    </row>
    <row r="1091" spans="1:8" ht="37.5" x14ac:dyDescent="0.3">
      <c r="A1091" s="9">
        <v>1001</v>
      </c>
      <c r="B1091" s="32" t="s">
        <v>1962</v>
      </c>
      <c r="C1091" s="45" t="s">
        <v>2684</v>
      </c>
      <c r="D1091" s="47">
        <v>655</v>
      </c>
      <c r="E1091" s="46">
        <f t="shared" si="40"/>
        <v>786</v>
      </c>
      <c r="G1091" s="97">
        <f t="shared" si="38"/>
        <v>685</v>
      </c>
      <c r="H1091" s="98">
        <f t="shared" si="39"/>
        <v>822</v>
      </c>
    </row>
    <row r="1092" spans="1:8" ht="37.5" x14ac:dyDescent="0.3">
      <c r="A1092" s="9">
        <v>1002</v>
      </c>
      <c r="B1092" s="32" t="s">
        <v>1963</v>
      </c>
      <c r="C1092" s="19" t="s">
        <v>1964</v>
      </c>
      <c r="D1092" s="47">
        <v>524</v>
      </c>
      <c r="E1092" s="46">
        <f t="shared" si="40"/>
        <v>628.79999999999995</v>
      </c>
      <c r="G1092" s="97">
        <f t="shared" si="38"/>
        <v>548</v>
      </c>
      <c r="H1092" s="98">
        <f t="shared" si="39"/>
        <v>657.6</v>
      </c>
    </row>
    <row r="1093" spans="1:8" ht="37.5" x14ac:dyDescent="0.3">
      <c r="A1093" s="9">
        <v>1003</v>
      </c>
      <c r="B1093" s="32" t="s">
        <v>1965</v>
      </c>
      <c r="C1093" s="19" t="s">
        <v>1966</v>
      </c>
      <c r="D1093" s="47">
        <v>524</v>
      </c>
      <c r="E1093" s="46">
        <f t="shared" si="40"/>
        <v>628.79999999999995</v>
      </c>
      <c r="G1093" s="97">
        <f t="shared" si="38"/>
        <v>548</v>
      </c>
      <c r="H1093" s="98">
        <f t="shared" si="39"/>
        <v>657.6</v>
      </c>
    </row>
    <row r="1094" spans="1:8" ht="37.5" x14ac:dyDescent="0.3">
      <c r="A1094" s="9">
        <v>1004</v>
      </c>
      <c r="B1094" s="32" t="s">
        <v>1967</v>
      </c>
      <c r="C1094" s="19" t="s">
        <v>1968</v>
      </c>
      <c r="D1094" s="47">
        <v>498</v>
      </c>
      <c r="E1094" s="46">
        <f t="shared" si="40"/>
        <v>597.6</v>
      </c>
      <c r="G1094" s="97">
        <f t="shared" si="38"/>
        <v>521</v>
      </c>
      <c r="H1094" s="98">
        <f t="shared" si="39"/>
        <v>625.19999999999993</v>
      </c>
    </row>
    <row r="1095" spans="1:8" ht="37.5" x14ac:dyDescent="0.3">
      <c r="A1095" s="9">
        <v>1005</v>
      </c>
      <c r="B1095" s="32" t="s">
        <v>1969</v>
      </c>
      <c r="C1095" s="19" t="s">
        <v>1970</v>
      </c>
      <c r="D1095" s="47">
        <v>524</v>
      </c>
      <c r="E1095" s="46">
        <f t="shared" si="40"/>
        <v>628.79999999999995</v>
      </c>
      <c r="G1095" s="97">
        <f t="shared" si="38"/>
        <v>548</v>
      </c>
      <c r="H1095" s="98">
        <f t="shared" si="39"/>
        <v>657.6</v>
      </c>
    </row>
    <row r="1096" spans="1:8" ht="37.5" x14ac:dyDescent="0.3">
      <c r="A1096" s="9">
        <v>1006</v>
      </c>
      <c r="B1096" s="32" t="s">
        <v>1971</v>
      </c>
      <c r="C1096" s="19" t="s">
        <v>1972</v>
      </c>
      <c r="D1096" s="47">
        <v>524</v>
      </c>
      <c r="E1096" s="46">
        <f t="shared" si="40"/>
        <v>628.79999999999995</v>
      </c>
      <c r="G1096" s="97">
        <f t="shared" si="38"/>
        <v>548</v>
      </c>
      <c r="H1096" s="98">
        <f t="shared" si="39"/>
        <v>657.6</v>
      </c>
    </row>
    <row r="1097" spans="1:8" ht="37.5" x14ac:dyDescent="0.3">
      <c r="A1097" s="9">
        <v>1007</v>
      </c>
      <c r="B1097" s="32" t="s">
        <v>1973</v>
      </c>
      <c r="C1097" s="19" t="s">
        <v>1974</v>
      </c>
      <c r="D1097" s="47">
        <v>524</v>
      </c>
      <c r="E1097" s="46">
        <f t="shared" si="40"/>
        <v>628.79999999999995</v>
      </c>
      <c r="G1097" s="97">
        <f t="shared" si="38"/>
        <v>548</v>
      </c>
      <c r="H1097" s="98">
        <f t="shared" si="39"/>
        <v>657.6</v>
      </c>
    </row>
    <row r="1098" spans="1:8" ht="37.5" x14ac:dyDescent="0.3">
      <c r="A1098" s="9">
        <v>1008</v>
      </c>
      <c r="B1098" s="32" t="s">
        <v>1975</v>
      </c>
      <c r="C1098" s="19" t="s">
        <v>1976</v>
      </c>
      <c r="D1098" s="47">
        <v>348</v>
      </c>
      <c r="E1098" s="46">
        <f t="shared" si="40"/>
        <v>417.59999999999997</v>
      </c>
      <c r="G1098" s="97">
        <f t="shared" si="38"/>
        <v>364</v>
      </c>
      <c r="H1098" s="98">
        <f t="shared" si="39"/>
        <v>436.8</v>
      </c>
    </row>
    <row r="1099" spans="1:8" ht="37.5" x14ac:dyDescent="0.3">
      <c r="A1099" s="9">
        <v>1009</v>
      </c>
      <c r="B1099" s="32" t="s">
        <v>1977</v>
      </c>
      <c r="C1099" s="19" t="s">
        <v>1978</v>
      </c>
      <c r="D1099" s="47">
        <v>524</v>
      </c>
      <c r="E1099" s="46">
        <f t="shared" si="40"/>
        <v>628.79999999999995</v>
      </c>
      <c r="G1099" s="97">
        <f t="shared" si="38"/>
        <v>548</v>
      </c>
      <c r="H1099" s="98">
        <f t="shared" si="39"/>
        <v>657.6</v>
      </c>
    </row>
    <row r="1100" spans="1:8" ht="37.5" x14ac:dyDescent="0.3">
      <c r="A1100" s="9">
        <v>1010</v>
      </c>
      <c r="B1100" s="32" t="s">
        <v>1979</v>
      </c>
      <c r="C1100" s="19" t="s">
        <v>1980</v>
      </c>
      <c r="D1100" s="47">
        <v>719</v>
      </c>
      <c r="E1100" s="46">
        <f t="shared" si="40"/>
        <v>862.8</v>
      </c>
      <c r="G1100" s="97">
        <f t="shared" si="38"/>
        <v>752</v>
      </c>
      <c r="H1100" s="98">
        <f t="shared" si="39"/>
        <v>902.4</v>
      </c>
    </row>
    <row r="1101" spans="1:8" ht="37.5" x14ac:dyDescent="0.3">
      <c r="A1101" s="9">
        <v>1011</v>
      </c>
      <c r="B1101" s="32" t="s">
        <v>1981</v>
      </c>
      <c r="C1101" s="19" t="s">
        <v>1982</v>
      </c>
      <c r="D1101" s="47">
        <v>128</v>
      </c>
      <c r="E1101" s="46">
        <f t="shared" si="40"/>
        <v>153.6</v>
      </c>
      <c r="G1101" s="97">
        <f t="shared" si="38"/>
        <v>134</v>
      </c>
      <c r="H1101" s="98">
        <f t="shared" si="39"/>
        <v>160.79999999999998</v>
      </c>
    </row>
    <row r="1102" spans="1:8" ht="56.25" x14ac:dyDescent="0.3">
      <c r="A1102" s="9">
        <v>1012</v>
      </c>
      <c r="B1102" s="32" t="s">
        <v>1983</v>
      </c>
      <c r="C1102" s="19" t="s">
        <v>1984</v>
      </c>
      <c r="D1102" s="47">
        <v>694</v>
      </c>
      <c r="E1102" s="46">
        <f t="shared" si="40"/>
        <v>832.8</v>
      </c>
      <c r="G1102" s="97">
        <f t="shared" si="38"/>
        <v>726</v>
      </c>
      <c r="H1102" s="98">
        <f t="shared" si="39"/>
        <v>871.19999999999993</v>
      </c>
    </row>
    <row r="1103" spans="1:8" ht="56.25" x14ac:dyDescent="0.3">
      <c r="A1103" s="9">
        <v>1013</v>
      </c>
      <c r="B1103" s="32" t="s">
        <v>1985</v>
      </c>
      <c r="C1103" s="19" t="s">
        <v>1986</v>
      </c>
      <c r="D1103" s="47">
        <v>617</v>
      </c>
      <c r="E1103" s="46">
        <f t="shared" si="40"/>
        <v>740.4</v>
      </c>
      <c r="G1103" s="97">
        <f t="shared" si="38"/>
        <v>645</v>
      </c>
      <c r="H1103" s="98">
        <f t="shared" si="39"/>
        <v>774</v>
      </c>
    </row>
    <row r="1104" spans="1:8" ht="37.5" x14ac:dyDescent="0.3">
      <c r="A1104" s="9">
        <v>1014</v>
      </c>
      <c r="B1104" s="32" t="s">
        <v>1987</v>
      </c>
      <c r="C1104" s="19" t="s">
        <v>1988</v>
      </c>
      <c r="D1104" s="47">
        <v>96</v>
      </c>
      <c r="E1104" s="46">
        <f t="shared" si="40"/>
        <v>115.19999999999999</v>
      </c>
      <c r="G1104" s="97">
        <f t="shared" ref="G1104:G1167" si="41">ROUND(D1104*1.046,0)</f>
        <v>100</v>
      </c>
      <c r="H1104" s="98">
        <f t="shared" ref="H1104:H1167" si="42">G1104*1.2</f>
        <v>120</v>
      </c>
    </row>
    <row r="1105" spans="1:8" ht="37.5" x14ac:dyDescent="0.3">
      <c r="A1105" s="9">
        <v>1015</v>
      </c>
      <c r="B1105" s="32" t="s">
        <v>1989</v>
      </c>
      <c r="C1105" s="20" t="s">
        <v>1990</v>
      </c>
      <c r="D1105" s="47">
        <v>965</v>
      </c>
      <c r="E1105" s="46">
        <f t="shared" si="40"/>
        <v>1158</v>
      </c>
      <c r="G1105" s="97">
        <f t="shared" si="41"/>
        <v>1009</v>
      </c>
      <c r="H1105" s="98">
        <f t="shared" si="42"/>
        <v>1210.8</v>
      </c>
    </row>
    <row r="1106" spans="1:8" ht="37.5" x14ac:dyDescent="0.3">
      <c r="A1106" s="9">
        <v>1016</v>
      </c>
      <c r="B1106" s="32" t="s">
        <v>1991</v>
      </c>
      <c r="C1106" s="19" t="s">
        <v>1992</v>
      </c>
      <c r="D1106" s="47">
        <v>524</v>
      </c>
      <c r="E1106" s="46">
        <f t="shared" si="40"/>
        <v>628.79999999999995</v>
      </c>
      <c r="G1106" s="97">
        <f t="shared" si="41"/>
        <v>548</v>
      </c>
      <c r="H1106" s="98">
        <f t="shared" si="42"/>
        <v>657.6</v>
      </c>
    </row>
    <row r="1107" spans="1:8" ht="37.5" x14ac:dyDescent="0.3">
      <c r="A1107" s="9">
        <v>1017</v>
      </c>
      <c r="B1107" s="32" t="s">
        <v>1993</v>
      </c>
      <c r="C1107" s="19" t="s">
        <v>1994</v>
      </c>
      <c r="D1107" s="47">
        <v>524</v>
      </c>
      <c r="E1107" s="46">
        <f t="shared" si="40"/>
        <v>628.79999999999995</v>
      </c>
      <c r="G1107" s="97">
        <f t="shared" si="41"/>
        <v>548</v>
      </c>
      <c r="H1107" s="98">
        <f t="shared" si="42"/>
        <v>657.6</v>
      </c>
    </row>
    <row r="1108" spans="1:8" ht="37.5" x14ac:dyDescent="0.3">
      <c r="A1108" s="9">
        <v>1018</v>
      </c>
      <c r="B1108" s="32" t="s">
        <v>1995</v>
      </c>
      <c r="C1108" s="19" t="s">
        <v>1996</v>
      </c>
      <c r="D1108" s="47">
        <v>524</v>
      </c>
      <c r="E1108" s="46">
        <f t="shared" si="40"/>
        <v>628.79999999999995</v>
      </c>
      <c r="G1108" s="97">
        <f t="shared" si="41"/>
        <v>548</v>
      </c>
      <c r="H1108" s="98">
        <f t="shared" si="42"/>
        <v>657.6</v>
      </c>
    </row>
    <row r="1109" spans="1:8" ht="37.5" x14ac:dyDescent="0.3">
      <c r="A1109" s="9">
        <v>1019</v>
      </c>
      <c r="B1109" s="32" t="s">
        <v>1997</v>
      </c>
      <c r="C1109" s="19" t="s">
        <v>1998</v>
      </c>
      <c r="D1109" s="47">
        <v>297</v>
      </c>
      <c r="E1109" s="46">
        <f t="shared" si="40"/>
        <v>356.4</v>
      </c>
      <c r="G1109" s="97">
        <f t="shared" si="41"/>
        <v>311</v>
      </c>
      <c r="H1109" s="98">
        <f t="shared" si="42"/>
        <v>373.2</v>
      </c>
    </row>
    <row r="1110" spans="1:8" ht="37.5" x14ac:dyDescent="0.3">
      <c r="A1110" s="9">
        <v>1020</v>
      </c>
      <c r="B1110" s="32" t="s">
        <v>1999</v>
      </c>
      <c r="C1110" s="19" t="s">
        <v>2000</v>
      </c>
      <c r="D1110" s="47">
        <v>524</v>
      </c>
      <c r="E1110" s="46">
        <f t="shared" si="40"/>
        <v>628.79999999999995</v>
      </c>
      <c r="G1110" s="97">
        <f t="shared" si="41"/>
        <v>548</v>
      </c>
      <c r="H1110" s="98">
        <f t="shared" si="42"/>
        <v>657.6</v>
      </c>
    </row>
    <row r="1111" spans="1:8" ht="37.5" x14ac:dyDescent="0.3">
      <c r="A1111" s="9">
        <v>1021</v>
      </c>
      <c r="B1111" s="32" t="s">
        <v>2001</v>
      </c>
      <c r="C1111" s="19" t="s">
        <v>2002</v>
      </c>
      <c r="D1111" s="47">
        <v>132</v>
      </c>
      <c r="E1111" s="46">
        <f t="shared" si="40"/>
        <v>158.4</v>
      </c>
      <c r="G1111" s="97">
        <f t="shared" si="41"/>
        <v>138</v>
      </c>
      <c r="H1111" s="98">
        <f t="shared" si="42"/>
        <v>165.6</v>
      </c>
    </row>
    <row r="1112" spans="1:8" ht="37.5" x14ac:dyDescent="0.3">
      <c r="A1112" s="9">
        <v>1022</v>
      </c>
      <c r="B1112" s="32" t="s">
        <v>2003</v>
      </c>
      <c r="C1112" s="19" t="s">
        <v>2004</v>
      </c>
      <c r="D1112" s="47">
        <v>460</v>
      </c>
      <c r="E1112" s="46">
        <f t="shared" si="40"/>
        <v>552</v>
      </c>
      <c r="G1112" s="97">
        <f t="shared" si="41"/>
        <v>481</v>
      </c>
      <c r="H1112" s="98">
        <f t="shared" si="42"/>
        <v>577.19999999999993</v>
      </c>
    </row>
    <row r="1113" spans="1:8" ht="37.5" x14ac:dyDescent="0.3">
      <c r="A1113" s="9">
        <v>1023</v>
      </c>
      <c r="B1113" s="32" t="s">
        <v>2005</v>
      </c>
      <c r="C1113" s="20" t="s">
        <v>2006</v>
      </c>
      <c r="D1113" s="47">
        <v>800</v>
      </c>
      <c r="E1113" s="46">
        <f t="shared" si="40"/>
        <v>960</v>
      </c>
      <c r="G1113" s="97">
        <f t="shared" si="41"/>
        <v>837</v>
      </c>
      <c r="H1113" s="98">
        <f t="shared" si="42"/>
        <v>1004.4</v>
      </c>
    </row>
    <row r="1114" spans="1:8" ht="37.5" x14ac:dyDescent="0.3">
      <c r="A1114" s="9">
        <v>1024</v>
      </c>
      <c r="B1114" s="32" t="s">
        <v>2007</v>
      </c>
      <c r="C1114" s="19" t="s">
        <v>2008</v>
      </c>
      <c r="D1114" s="47">
        <v>160</v>
      </c>
      <c r="E1114" s="46">
        <f t="shared" si="40"/>
        <v>192</v>
      </c>
      <c r="G1114" s="97">
        <f t="shared" si="41"/>
        <v>167</v>
      </c>
      <c r="H1114" s="98">
        <f t="shared" si="42"/>
        <v>200.4</v>
      </c>
    </row>
    <row r="1115" spans="1:8" ht="56.25" x14ac:dyDescent="0.3">
      <c r="A1115" s="9">
        <v>1025</v>
      </c>
      <c r="B1115" s="32" t="s">
        <v>2009</v>
      </c>
      <c r="C1115" s="19" t="s">
        <v>2010</v>
      </c>
      <c r="D1115" s="47">
        <v>626</v>
      </c>
      <c r="E1115" s="46">
        <f t="shared" si="40"/>
        <v>751.19999999999993</v>
      </c>
      <c r="G1115" s="97">
        <f t="shared" si="41"/>
        <v>655</v>
      </c>
      <c r="H1115" s="98">
        <f t="shared" si="42"/>
        <v>786</v>
      </c>
    </row>
    <row r="1116" spans="1:8" ht="37.5" x14ac:dyDescent="0.3">
      <c r="A1116" s="9">
        <v>1026</v>
      </c>
      <c r="B1116" s="32" t="s">
        <v>2011</v>
      </c>
      <c r="C1116" s="19" t="s">
        <v>2012</v>
      </c>
      <c r="D1116" s="47">
        <v>350</v>
      </c>
      <c r="E1116" s="46">
        <f t="shared" si="40"/>
        <v>420</v>
      </c>
      <c r="G1116" s="97">
        <f t="shared" si="41"/>
        <v>366</v>
      </c>
      <c r="H1116" s="98">
        <f t="shared" si="42"/>
        <v>439.2</v>
      </c>
    </row>
    <row r="1117" spans="1:8" ht="37.5" x14ac:dyDescent="0.3">
      <c r="A1117" s="9">
        <v>1027</v>
      </c>
      <c r="B1117" s="32" t="s">
        <v>2013</v>
      </c>
      <c r="C1117" s="19" t="s">
        <v>2014</v>
      </c>
      <c r="D1117" s="47">
        <v>524</v>
      </c>
      <c r="E1117" s="46">
        <f t="shared" si="40"/>
        <v>628.79999999999995</v>
      </c>
      <c r="G1117" s="97">
        <f t="shared" si="41"/>
        <v>548</v>
      </c>
      <c r="H1117" s="98">
        <f t="shared" si="42"/>
        <v>657.6</v>
      </c>
    </row>
    <row r="1118" spans="1:8" ht="37.5" x14ac:dyDescent="0.3">
      <c r="A1118" s="9">
        <v>1028</v>
      </c>
      <c r="B1118" s="32" t="s">
        <v>2015</v>
      </c>
      <c r="C1118" s="69" t="s">
        <v>2016</v>
      </c>
      <c r="D1118" s="47">
        <v>929</v>
      </c>
      <c r="E1118" s="46">
        <f t="shared" si="40"/>
        <v>1114.8</v>
      </c>
      <c r="G1118" s="97">
        <f t="shared" si="41"/>
        <v>972</v>
      </c>
      <c r="H1118" s="98">
        <f t="shared" si="42"/>
        <v>1166.3999999999999</v>
      </c>
    </row>
    <row r="1119" spans="1:8" ht="37.5" x14ac:dyDescent="0.3">
      <c r="A1119" s="9">
        <v>1029</v>
      </c>
      <c r="B1119" s="32" t="s">
        <v>2017</v>
      </c>
      <c r="C1119" s="69" t="s">
        <v>2018</v>
      </c>
      <c r="D1119" s="47">
        <v>524</v>
      </c>
      <c r="E1119" s="46">
        <f t="shared" si="40"/>
        <v>628.79999999999995</v>
      </c>
      <c r="G1119" s="97">
        <f t="shared" si="41"/>
        <v>548</v>
      </c>
      <c r="H1119" s="98">
        <f t="shared" si="42"/>
        <v>657.6</v>
      </c>
    </row>
    <row r="1120" spans="1:8" ht="37.5" x14ac:dyDescent="0.3">
      <c r="A1120" s="9">
        <v>1030</v>
      </c>
      <c r="B1120" s="32" t="s">
        <v>2019</v>
      </c>
      <c r="C1120" s="19" t="s">
        <v>2020</v>
      </c>
      <c r="D1120" s="47">
        <v>111</v>
      </c>
      <c r="E1120" s="46">
        <f t="shared" si="40"/>
        <v>133.19999999999999</v>
      </c>
      <c r="G1120" s="97">
        <f t="shared" si="41"/>
        <v>116</v>
      </c>
      <c r="H1120" s="98">
        <f t="shared" si="42"/>
        <v>139.19999999999999</v>
      </c>
    </row>
    <row r="1121" spans="1:8" ht="243.75" x14ac:dyDescent="0.3">
      <c r="A1121" s="9">
        <v>1031</v>
      </c>
      <c r="B1121" s="32" t="s">
        <v>2021</v>
      </c>
      <c r="C1121" s="19" t="s">
        <v>2022</v>
      </c>
      <c r="D1121" s="47">
        <f>D1076+D1077+D1078+D1079+D1087+D1102+D1118+D1109+D1080+D1103+D1085+D1089+D1092+D1093+D1094+D1095+D1096+D1099+D1105+D1107+D1108+D1106+D1110+D1116+D1119+D1086+D1097+D1100+D1114+D1101+D1081+D1082+D1098+D1112+D1115+D1113+D1084+D1111+D1090+D1120+D1088+D1104</f>
        <v>19630</v>
      </c>
      <c r="E1121" s="46">
        <f t="shared" si="40"/>
        <v>23556</v>
      </c>
      <c r="G1121" s="97">
        <f t="shared" si="41"/>
        <v>20533</v>
      </c>
      <c r="H1121" s="98">
        <f t="shared" si="42"/>
        <v>24639.599999999999</v>
      </c>
    </row>
    <row r="1122" spans="1:8" ht="37.5" x14ac:dyDescent="0.3">
      <c r="A1122" s="9">
        <v>1032</v>
      </c>
      <c r="B1122" s="32" t="s">
        <v>2023</v>
      </c>
      <c r="C1122" s="19" t="s">
        <v>2024</v>
      </c>
      <c r="D1122" s="47">
        <v>120</v>
      </c>
      <c r="E1122" s="46">
        <f t="shared" si="40"/>
        <v>144</v>
      </c>
      <c r="G1122" s="97">
        <f t="shared" si="41"/>
        <v>126</v>
      </c>
      <c r="H1122" s="98">
        <f t="shared" si="42"/>
        <v>151.19999999999999</v>
      </c>
    </row>
    <row r="1123" spans="1:8" ht="37.5" x14ac:dyDescent="0.3">
      <c r="A1123" s="9">
        <v>1033</v>
      </c>
      <c r="B1123" s="32" t="s">
        <v>2025</v>
      </c>
      <c r="C1123" s="19" t="s">
        <v>2026</v>
      </c>
      <c r="D1123" s="47">
        <v>524</v>
      </c>
      <c r="E1123" s="46">
        <f t="shared" si="40"/>
        <v>628.79999999999995</v>
      </c>
      <c r="G1123" s="97">
        <f t="shared" si="41"/>
        <v>548</v>
      </c>
      <c r="H1123" s="98">
        <f t="shared" si="42"/>
        <v>657.6</v>
      </c>
    </row>
    <row r="1124" spans="1:8" ht="37.5" x14ac:dyDescent="0.3">
      <c r="A1124" s="9">
        <v>1034</v>
      </c>
      <c r="B1124" s="32" t="s">
        <v>2027</v>
      </c>
      <c r="C1124" s="19" t="s">
        <v>2028</v>
      </c>
      <c r="D1124" s="47">
        <v>142</v>
      </c>
      <c r="E1124" s="46">
        <f t="shared" si="40"/>
        <v>170.4</v>
      </c>
      <c r="G1124" s="97">
        <f t="shared" si="41"/>
        <v>149</v>
      </c>
      <c r="H1124" s="98">
        <f t="shared" si="42"/>
        <v>178.79999999999998</v>
      </c>
    </row>
    <row r="1125" spans="1:8" ht="37.5" x14ac:dyDescent="0.3">
      <c r="A1125" s="9">
        <v>1035</v>
      </c>
      <c r="B1125" s="32" t="s">
        <v>2029</v>
      </c>
      <c r="C1125" s="19" t="s">
        <v>2030</v>
      </c>
      <c r="D1125" s="47">
        <v>259</v>
      </c>
      <c r="E1125" s="46">
        <f t="shared" si="40"/>
        <v>310.8</v>
      </c>
      <c r="G1125" s="97">
        <f t="shared" si="41"/>
        <v>271</v>
      </c>
      <c r="H1125" s="98">
        <f t="shared" si="42"/>
        <v>325.2</v>
      </c>
    </row>
    <row r="1126" spans="1:8" ht="37.5" x14ac:dyDescent="0.3">
      <c r="A1126" s="9">
        <v>1036</v>
      </c>
      <c r="B1126" s="32" t="s">
        <v>2031</v>
      </c>
      <c r="C1126" s="19" t="s">
        <v>2032</v>
      </c>
      <c r="D1126" s="47">
        <v>120</v>
      </c>
      <c r="E1126" s="46">
        <f t="shared" si="40"/>
        <v>144</v>
      </c>
      <c r="G1126" s="97">
        <f t="shared" si="41"/>
        <v>126</v>
      </c>
      <c r="H1126" s="98">
        <f t="shared" si="42"/>
        <v>151.19999999999999</v>
      </c>
    </row>
    <row r="1127" spans="1:8" ht="37.5" x14ac:dyDescent="0.3">
      <c r="A1127" s="9">
        <v>1037</v>
      </c>
      <c r="B1127" s="32" t="s">
        <v>2033</v>
      </c>
      <c r="C1127" s="19" t="s">
        <v>2034</v>
      </c>
      <c r="D1127" s="47">
        <v>134</v>
      </c>
      <c r="E1127" s="46">
        <f t="shared" si="40"/>
        <v>160.79999999999998</v>
      </c>
      <c r="G1127" s="97">
        <f t="shared" si="41"/>
        <v>140</v>
      </c>
      <c r="H1127" s="98">
        <f t="shared" si="42"/>
        <v>168</v>
      </c>
    </row>
    <row r="1128" spans="1:8" ht="37.5" x14ac:dyDescent="0.3">
      <c r="A1128" s="9">
        <v>1038</v>
      </c>
      <c r="B1128" s="32" t="s">
        <v>2035</v>
      </c>
      <c r="C1128" s="19" t="s">
        <v>2036</v>
      </c>
      <c r="D1128" s="47">
        <v>202</v>
      </c>
      <c r="E1128" s="46">
        <f t="shared" si="40"/>
        <v>242.39999999999998</v>
      </c>
      <c r="G1128" s="97">
        <f t="shared" si="41"/>
        <v>211</v>
      </c>
      <c r="H1128" s="98">
        <f t="shared" si="42"/>
        <v>253.2</v>
      </c>
    </row>
    <row r="1129" spans="1:8" ht="37.5" x14ac:dyDescent="0.3">
      <c r="A1129" s="9">
        <v>1039</v>
      </c>
      <c r="B1129" s="32" t="s">
        <v>2037</v>
      </c>
      <c r="C1129" s="19" t="s">
        <v>2038</v>
      </c>
      <c r="D1129" s="47">
        <v>245</v>
      </c>
      <c r="E1129" s="46">
        <f t="shared" si="40"/>
        <v>294</v>
      </c>
      <c r="G1129" s="97">
        <f t="shared" si="41"/>
        <v>256</v>
      </c>
      <c r="H1129" s="98">
        <f t="shared" si="42"/>
        <v>307.2</v>
      </c>
    </row>
    <row r="1130" spans="1:8" x14ac:dyDescent="0.3">
      <c r="A1130" s="9">
        <v>1040</v>
      </c>
      <c r="B1130" s="32" t="s">
        <v>2039</v>
      </c>
      <c r="C1130" s="19" t="s">
        <v>1460</v>
      </c>
      <c r="D1130" s="47">
        <v>219</v>
      </c>
      <c r="E1130" s="46">
        <f t="shared" si="40"/>
        <v>262.8</v>
      </c>
      <c r="G1130" s="97">
        <f t="shared" si="41"/>
        <v>229</v>
      </c>
      <c r="H1130" s="98">
        <f t="shared" si="42"/>
        <v>274.8</v>
      </c>
    </row>
    <row r="1131" spans="1:8" ht="37.5" x14ac:dyDescent="0.3">
      <c r="A1131" s="9">
        <v>1041</v>
      </c>
      <c r="B1131" s="32" t="s">
        <v>2040</v>
      </c>
      <c r="C1131" s="19" t="s">
        <v>2041</v>
      </c>
      <c r="D1131" s="47">
        <v>344</v>
      </c>
      <c r="E1131" s="46">
        <f t="shared" ref="E1131:E1132" si="43">D1131*1.2</f>
        <v>412.8</v>
      </c>
      <c r="G1131" s="97">
        <f t="shared" si="41"/>
        <v>360</v>
      </c>
      <c r="H1131" s="98">
        <f t="shared" si="42"/>
        <v>432</v>
      </c>
    </row>
    <row r="1132" spans="1:8" ht="187.5" x14ac:dyDescent="0.3">
      <c r="A1132" s="9">
        <v>1042</v>
      </c>
      <c r="B1132" s="32" t="s">
        <v>2042</v>
      </c>
      <c r="C1132" s="19" t="s">
        <v>2043</v>
      </c>
      <c r="D1132" s="47">
        <f>D1076+D1077+D1078+D1079+D1087+D1088+D1091+D1103+D1102+D1111+D1122+D1094+D1116+D1126+D1118+D1086+D1100+D1080+D1092+D1093+D1095+D1096+D1097+D1099+D1107+D1108+D1106+D1110+D1105+D1114+D1084+D1082+D1090+D1098+D1101+D1112</f>
        <v>16919</v>
      </c>
      <c r="E1132" s="46">
        <f t="shared" si="43"/>
        <v>20302.8</v>
      </c>
      <c r="G1132" s="97">
        <f t="shared" si="41"/>
        <v>17697</v>
      </c>
      <c r="H1132" s="98">
        <f t="shared" si="42"/>
        <v>21236.399999999998</v>
      </c>
    </row>
    <row r="1133" spans="1:8" x14ac:dyDescent="0.3">
      <c r="A1133" s="9">
        <v>1043</v>
      </c>
      <c r="B1133" s="32"/>
      <c r="C1133" s="27" t="s">
        <v>2044</v>
      </c>
      <c r="D1133" s="47"/>
      <c r="E1133" s="46"/>
      <c r="G1133" s="97">
        <f t="shared" si="41"/>
        <v>0</v>
      </c>
      <c r="H1133" s="98"/>
    </row>
    <row r="1134" spans="1:8" ht="37.5" x14ac:dyDescent="0.3">
      <c r="A1134" s="9">
        <v>1044</v>
      </c>
      <c r="B1134" s="32" t="s">
        <v>2045</v>
      </c>
      <c r="C1134" s="19" t="s">
        <v>2046</v>
      </c>
      <c r="D1134" s="47">
        <v>617</v>
      </c>
      <c r="E1134" s="46">
        <f>D1134*1.2</f>
        <v>740.4</v>
      </c>
      <c r="G1134" s="97">
        <f t="shared" si="41"/>
        <v>645</v>
      </c>
      <c r="H1134" s="98">
        <f t="shared" si="42"/>
        <v>774</v>
      </c>
    </row>
    <row r="1135" spans="1:8" x14ac:dyDescent="0.3">
      <c r="A1135" s="9">
        <v>1045</v>
      </c>
      <c r="B1135" s="32" t="s">
        <v>2047</v>
      </c>
      <c r="C1135" s="19" t="s">
        <v>2048</v>
      </c>
      <c r="D1135" s="47">
        <v>270</v>
      </c>
      <c r="E1135" s="46">
        <f t="shared" ref="E1135:E1210" si="44">D1135*1.2</f>
        <v>324</v>
      </c>
      <c r="G1135" s="97">
        <f t="shared" si="41"/>
        <v>282</v>
      </c>
      <c r="H1135" s="98">
        <f t="shared" si="42"/>
        <v>338.4</v>
      </c>
    </row>
    <row r="1136" spans="1:8" x14ac:dyDescent="0.3">
      <c r="A1136" s="9">
        <v>1046</v>
      </c>
      <c r="B1136" s="32" t="s">
        <v>2049</v>
      </c>
      <c r="C1136" s="19" t="s">
        <v>2050</v>
      </c>
      <c r="D1136" s="47">
        <v>524</v>
      </c>
      <c r="E1136" s="46">
        <f t="shared" si="44"/>
        <v>628.79999999999995</v>
      </c>
      <c r="G1136" s="97">
        <f t="shared" si="41"/>
        <v>548</v>
      </c>
      <c r="H1136" s="98">
        <f t="shared" si="42"/>
        <v>657.6</v>
      </c>
    </row>
    <row r="1137" spans="1:8" x14ac:dyDescent="0.3">
      <c r="A1137" s="9">
        <v>1047</v>
      </c>
      <c r="B1137" s="32" t="s">
        <v>2051</v>
      </c>
      <c r="C1137" s="19" t="s">
        <v>2052</v>
      </c>
      <c r="D1137" s="47">
        <v>524</v>
      </c>
      <c r="E1137" s="46">
        <f t="shared" si="44"/>
        <v>628.79999999999995</v>
      </c>
      <c r="G1137" s="97">
        <f t="shared" si="41"/>
        <v>548</v>
      </c>
      <c r="H1137" s="98">
        <f t="shared" si="42"/>
        <v>657.6</v>
      </c>
    </row>
    <row r="1138" spans="1:8" ht="37.5" x14ac:dyDescent="0.3">
      <c r="A1138" s="9">
        <v>1048</v>
      </c>
      <c r="B1138" s="32" t="s">
        <v>2053</v>
      </c>
      <c r="C1138" s="19" t="s">
        <v>2054</v>
      </c>
      <c r="D1138" s="47">
        <v>524</v>
      </c>
      <c r="E1138" s="46">
        <f t="shared" si="44"/>
        <v>628.79999999999995</v>
      </c>
      <c r="G1138" s="97">
        <f t="shared" si="41"/>
        <v>548</v>
      </c>
      <c r="H1138" s="98">
        <f t="shared" si="42"/>
        <v>657.6</v>
      </c>
    </row>
    <row r="1139" spans="1:8" x14ac:dyDescent="0.3">
      <c r="A1139" s="9">
        <v>1049</v>
      </c>
      <c r="B1139" s="32" t="s">
        <v>2055</v>
      </c>
      <c r="C1139" s="19" t="s">
        <v>2056</v>
      </c>
      <c r="D1139" s="47">
        <v>498</v>
      </c>
      <c r="E1139" s="46">
        <f t="shared" si="44"/>
        <v>597.6</v>
      </c>
      <c r="G1139" s="97">
        <f t="shared" si="41"/>
        <v>521</v>
      </c>
      <c r="H1139" s="98">
        <f t="shared" si="42"/>
        <v>625.19999999999993</v>
      </c>
    </row>
    <row r="1140" spans="1:8" x14ac:dyDescent="0.3">
      <c r="A1140" s="9">
        <v>1050</v>
      </c>
      <c r="B1140" s="32" t="s">
        <v>2057</v>
      </c>
      <c r="C1140" s="19" t="s">
        <v>2058</v>
      </c>
      <c r="D1140" s="47">
        <v>524</v>
      </c>
      <c r="E1140" s="46">
        <f t="shared" si="44"/>
        <v>628.79999999999995</v>
      </c>
      <c r="G1140" s="97">
        <f t="shared" si="41"/>
        <v>548</v>
      </c>
      <c r="H1140" s="98">
        <f t="shared" si="42"/>
        <v>657.6</v>
      </c>
    </row>
    <row r="1141" spans="1:8" x14ac:dyDescent="0.3">
      <c r="A1141" s="9">
        <v>1051</v>
      </c>
      <c r="B1141" s="32" t="s">
        <v>2059</v>
      </c>
      <c r="C1141" s="19" t="s">
        <v>2060</v>
      </c>
      <c r="D1141" s="47">
        <v>373</v>
      </c>
      <c r="E1141" s="46">
        <f t="shared" si="44"/>
        <v>447.59999999999997</v>
      </c>
      <c r="G1141" s="97">
        <f t="shared" si="41"/>
        <v>390</v>
      </c>
      <c r="H1141" s="98">
        <f t="shared" si="42"/>
        <v>468</v>
      </c>
    </row>
    <row r="1142" spans="1:8" ht="37.5" x14ac:dyDescent="0.3">
      <c r="A1142" s="9">
        <v>1052</v>
      </c>
      <c r="B1142" s="32" t="s">
        <v>2061</v>
      </c>
      <c r="C1142" s="19" t="s">
        <v>2062</v>
      </c>
      <c r="D1142" s="47">
        <v>339</v>
      </c>
      <c r="E1142" s="46">
        <f t="shared" si="44"/>
        <v>406.8</v>
      </c>
      <c r="G1142" s="97">
        <f t="shared" si="41"/>
        <v>355</v>
      </c>
      <c r="H1142" s="98">
        <f t="shared" si="42"/>
        <v>426</v>
      </c>
    </row>
    <row r="1143" spans="1:8" x14ac:dyDescent="0.3">
      <c r="A1143" s="9">
        <v>1053</v>
      </c>
      <c r="B1143" s="32" t="s">
        <v>2063</v>
      </c>
      <c r="C1143" s="19" t="s">
        <v>2064</v>
      </c>
      <c r="D1143" s="47">
        <v>965</v>
      </c>
      <c r="E1143" s="46">
        <f t="shared" si="44"/>
        <v>1158</v>
      </c>
      <c r="G1143" s="97">
        <f t="shared" si="41"/>
        <v>1009</v>
      </c>
      <c r="H1143" s="98">
        <f t="shared" si="42"/>
        <v>1210.8</v>
      </c>
    </row>
    <row r="1144" spans="1:8" x14ac:dyDescent="0.3">
      <c r="A1144" s="9">
        <v>1054</v>
      </c>
      <c r="B1144" s="32" t="s">
        <v>2065</v>
      </c>
      <c r="C1144" s="19" t="s">
        <v>2066</v>
      </c>
      <c r="D1144" s="47">
        <v>524</v>
      </c>
      <c r="E1144" s="46">
        <f t="shared" si="44"/>
        <v>628.79999999999995</v>
      </c>
      <c r="G1144" s="97">
        <f t="shared" si="41"/>
        <v>548</v>
      </c>
      <c r="H1144" s="98">
        <f t="shared" si="42"/>
        <v>657.6</v>
      </c>
    </row>
    <row r="1145" spans="1:8" x14ac:dyDescent="0.3">
      <c r="A1145" s="9">
        <v>1055</v>
      </c>
      <c r="B1145" s="32" t="s">
        <v>2067</v>
      </c>
      <c r="C1145" s="19" t="s">
        <v>2068</v>
      </c>
      <c r="D1145" s="47">
        <v>524</v>
      </c>
      <c r="E1145" s="46">
        <f t="shared" si="44"/>
        <v>628.79999999999995</v>
      </c>
      <c r="G1145" s="97">
        <f t="shared" si="41"/>
        <v>548</v>
      </c>
      <c r="H1145" s="98">
        <f t="shared" si="42"/>
        <v>657.6</v>
      </c>
    </row>
    <row r="1146" spans="1:8" ht="37.5" x14ac:dyDescent="0.3">
      <c r="A1146" s="9">
        <v>1056</v>
      </c>
      <c r="B1146" s="32" t="s">
        <v>2069</v>
      </c>
      <c r="C1146" s="19" t="s">
        <v>2070</v>
      </c>
      <c r="D1146" s="47">
        <v>524</v>
      </c>
      <c r="E1146" s="46">
        <f t="shared" si="44"/>
        <v>628.79999999999995</v>
      </c>
      <c r="G1146" s="97">
        <f t="shared" si="41"/>
        <v>548</v>
      </c>
      <c r="H1146" s="98">
        <f t="shared" si="42"/>
        <v>657.6</v>
      </c>
    </row>
    <row r="1147" spans="1:8" ht="37.5" x14ac:dyDescent="0.3">
      <c r="A1147" s="9">
        <v>1057</v>
      </c>
      <c r="B1147" s="32" t="s">
        <v>2071</v>
      </c>
      <c r="C1147" s="19" t="s">
        <v>2072</v>
      </c>
      <c r="D1147" s="47">
        <v>245</v>
      </c>
      <c r="E1147" s="46">
        <f t="shared" si="44"/>
        <v>294</v>
      </c>
      <c r="G1147" s="97">
        <f t="shared" si="41"/>
        <v>256</v>
      </c>
      <c r="H1147" s="98">
        <f t="shared" si="42"/>
        <v>307.2</v>
      </c>
    </row>
    <row r="1148" spans="1:8" ht="37.5" x14ac:dyDescent="0.3">
      <c r="A1148" s="9">
        <v>1058</v>
      </c>
      <c r="B1148" s="32" t="s">
        <v>2073</v>
      </c>
      <c r="C1148" s="19" t="s">
        <v>2074</v>
      </c>
      <c r="D1148" s="47">
        <v>530</v>
      </c>
      <c r="E1148" s="46">
        <f t="shared" si="44"/>
        <v>636</v>
      </c>
      <c r="G1148" s="97">
        <f t="shared" si="41"/>
        <v>554</v>
      </c>
      <c r="H1148" s="98">
        <f t="shared" si="42"/>
        <v>664.8</v>
      </c>
    </row>
    <row r="1149" spans="1:8" x14ac:dyDescent="0.3">
      <c r="A1149" s="9">
        <v>1059</v>
      </c>
      <c r="B1149" s="32" t="s">
        <v>2075</v>
      </c>
      <c r="C1149" s="19" t="s">
        <v>2076</v>
      </c>
      <c r="D1149" s="47">
        <v>929</v>
      </c>
      <c r="E1149" s="46">
        <f t="shared" si="44"/>
        <v>1114.8</v>
      </c>
      <c r="G1149" s="97">
        <f t="shared" si="41"/>
        <v>972</v>
      </c>
      <c r="H1149" s="98">
        <f t="shared" si="42"/>
        <v>1166.3999999999999</v>
      </c>
    </row>
    <row r="1150" spans="1:8" ht="75" x14ac:dyDescent="0.3">
      <c r="A1150" s="9">
        <v>1060</v>
      </c>
      <c r="B1150" s="32" t="s">
        <v>2077</v>
      </c>
      <c r="C1150" s="19" t="s">
        <v>2078</v>
      </c>
      <c r="D1150" s="47">
        <f>SUM(D1134:D1149)</f>
        <v>8434</v>
      </c>
      <c r="E1150" s="46">
        <f t="shared" si="44"/>
        <v>10120.799999999999</v>
      </c>
      <c r="G1150" s="97">
        <f t="shared" si="41"/>
        <v>8822</v>
      </c>
      <c r="H1150" s="98">
        <f t="shared" si="42"/>
        <v>10586.4</v>
      </c>
    </row>
    <row r="1151" spans="1:8" ht="37.5" x14ac:dyDescent="0.3">
      <c r="A1151" s="9">
        <v>1061</v>
      </c>
      <c r="B1151" s="22"/>
      <c r="C1151" s="27" t="s">
        <v>2457</v>
      </c>
      <c r="D1151" s="47"/>
      <c r="E1151" s="46"/>
      <c r="G1151" s="97">
        <f t="shared" si="41"/>
        <v>0</v>
      </c>
      <c r="H1151" s="98"/>
    </row>
    <row r="1152" spans="1:8" ht="37.5" x14ac:dyDescent="0.3">
      <c r="A1152" s="9">
        <v>1062</v>
      </c>
      <c r="B1152" s="22" t="s">
        <v>2079</v>
      </c>
      <c r="C1152" s="19" t="s">
        <v>2360</v>
      </c>
      <c r="D1152" s="47">
        <v>684</v>
      </c>
      <c r="E1152" s="46">
        <f t="shared" si="44"/>
        <v>820.8</v>
      </c>
      <c r="G1152" s="97">
        <f t="shared" si="41"/>
        <v>715</v>
      </c>
      <c r="H1152" s="98">
        <f t="shared" si="42"/>
        <v>858</v>
      </c>
    </row>
    <row r="1153" spans="1:8" ht="37.5" x14ac:dyDescent="0.3">
      <c r="A1153" s="9">
        <v>1063</v>
      </c>
      <c r="B1153" s="22" t="s">
        <v>2080</v>
      </c>
      <c r="C1153" s="19" t="s">
        <v>2081</v>
      </c>
      <c r="D1153" s="47">
        <v>216</v>
      </c>
      <c r="E1153" s="46">
        <f t="shared" si="44"/>
        <v>259.2</v>
      </c>
      <c r="G1153" s="97">
        <f t="shared" si="41"/>
        <v>226</v>
      </c>
      <c r="H1153" s="98">
        <f t="shared" si="42"/>
        <v>271.2</v>
      </c>
    </row>
    <row r="1154" spans="1:8" ht="37.5" x14ac:dyDescent="0.3">
      <c r="A1154" s="9">
        <v>1064</v>
      </c>
      <c r="B1154" s="22" t="s">
        <v>2082</v>
      </c>
      <c r="C1154" s="19" t="s">
        <v>2083</v>
      </c>
      <c r="D1154" s="47">
        <v>294</v>
      </c>
      <c r="E1154" s="46">
        <f t="shared" si="44"/>
        <v>352.8</v>
      </c>
      <c r="G1154" s="97">
        <f t="shared" si="41"/>
        <v>308</v>
      </c>
      <c r="H1154" s="98">
        <f t="shared" si="42"/>
        <v>369.59999999999997</v>
      </c>
    </row>
    <row r="1155" spans="1:8" ht="37.5" x14ac:dyDescent="0.3">
      <c r="A1155" s="9">
        <v>1065</v>
      </c>
      <c r="B1155" s="22" t="s">
        <v>2084</v>
      </c>
      <c r="C1155" s="19" t="s">
        <v>2361</v>
      </c>
      <c r="D1155" s="47">
        <v>339</v>
      </c>
      <c r="E1155" s="46">
        <f t="shared" si="44"/>
        <v>406.8</v>
      </c>
      <c r="G1155" s="97">
        <f t="shared" si="41"/>
        <v>355</v>
      </c>
      <c r="H1155" s="98">
        <f t="shared" si="42"/>
        <v>426</v>
      </c>
    </row>
    <row r="1156" spans="1:8" ht="37.5" x14ac:dyDescent="0.3">
      <c r="A1156" s="9">
        <v>1066</v>
      </c>
      <c r="B1156" s="22" t="s">
        <v>2085</v>
      </c>
      <c r="C1156" s="19" t="s">
        <v>2086</v>
      </c>
      <c r="D1156" s="47">
        <v>357</v>
      </c>
      <c r="E1156" s="46">
        <f t="shared" si="44"/>
        <v>428.4</v>
      </c>
      <c r="G1156" s="97">
        <f t="shared" si="41"/>
        <v>373</v>
      </c>
      <c r="H1156" s="98">
        <f t="shared" si="42"/>
        <v>447.59999999999997</v>
      </c>
    </row>
    <row r="1157" spans="1:8" ht="37.5" x14ac:dyDescent="0.3">
      <c r="A1157" s="9">
        <v>1067</v>
      </c>
      <c r="B1157" s="22" t="s">
        <v>2087</v>
      </c>
      <c r="C1157" s="19" t="s">
        <v>2088</v>
      </c>
      <c r="D1157" s="47">
        <v>385</v>
      </c>
      <c r="E1157" s="46">
        <f t="shared" si="44"/>
        <v>462</v>
      </c>
      <c r="G1157" s="97">
        <f t="shared" si="41"/>
        <v>403</v>
      </c>
      <c r="H1157" s="98">
        <f t="shared" si="42"/>
        <v>483.59999999999997</v>
      </c>
    </row>
    <row r="1158" spans="1:8" ht="37.5" x14ac:dyDescent="0.3">
      <c r="A1158" s="9">
        <v>1068</v>
      </c>
      <c r="B1158" s="22" t="s">
        <v>2089</v>
      </c>
      <c r="C1158" s="19" t="s">
        <v>2090</v>
      </c>
      <c r="D1158" s="47">
        <v>353</v>
      </c>
      <c r="E1158" s="46">
        <f t="shared" si="44"/>
        <v>423.59999999999997</v>
      </c>
      <c r="G1158" s="97">
        <f t="shared" si="41"/>
        <v>369</v>
      </c>
      <c r="H1158" s="98">
        <f t="shared" si="42"/>
        <v>442.8</v>
      </c>
    </row>
    <row r="1159" spans="1:8" ht="37.5" x14ac:dyDescent="0.3">
      <c r="A1159" s="9">
        <v>1069</v>
      </c>
      <c r="B1159" s="22" t="s">
        <v>2091</v>
      </c>
      <c r="C1159" s="19" t="s">
        <v>2092</v>
      </c>
      <c r="D1159" s="47">
        <v>437</v>
      </c>
      <c r="E1159" s="46">
        <f t="shared" si="44"/>
        <v>524.4</v>
      </c>
      <c r="G1159" s="97">
        <f t="shared" si="41"/>
        <v>457</v>
      </c>
      <c r="H1159" s="98">
        <f t="shared" si="42"/>
        <v>548.4</v>
      </c>
    </row>
    <row r="1160" spans="1:8" ht="37.5" x14ac:dyDescent="0.3">
      <c r="A1160" s="9">
        <v>1070</v>
      </c>
      <c r="B1160" s="22" t="s">
        <v>2093</v>
      </c>
      <c r="C1160" s="19" t="s">
        <v>2094</v>
      </c>
      <c r="D1160" s="47">
        <v>366</v>
      </c>
      <c r="E1160" s="46">
        <f t="shared" si="44"/>
        <v>439.2</v>
      </c>
      <c r="G1160" s="97">
        <f t="shared" si="41"/>
        <v>383</v>
      </c>
      <c r="H1160" s="98">
        <f t="shared" si="42"/>
        <v>459.59999999999997</v>
      </c>
    </row>
    <row r="1161" spans="1:8" ht="37.5" x14ac:dyDescent="0.3">
      <c r="A1161" s="9">
        <v>1071</v>
      </c>
      <c r="B1161" s="22" t="s">
        <v>2095</v>
      </c>
      <c r="C1161" s="19" t="s">
        <v>2096</v>
      </c>
      <c r="D1161" s="47">
        <v>528</v>
      </c>
      <c r="E1161" s="46">
        <f t="shared" si="44"/>
        <v>633.6</v>
      </c>
      <c r="G1161" s="97">
        <f t="shared" si="41"/>
        <v>552</v>
      </c>
      <c r="H1161" s="98">
        <f t="shared" si="42"/>
        <v>662.4</v>
      </c>
    </row>
    <row r="1162" spans="1:8" ht="37.5" x14ac:dyDescent="0.3">
      <c r="A1162" s="9">
        <v>1072</v>
      </c>
      <c r="B1162" s="22" t="s">
        <v>2097</v>
      </c>
      <c r="C1162" s="19" t="s">
        <v>2098</v>
      </c>
      <c r="D1162" s="47">
        <v>729</v>
      </c>
      <c r="E1162" s="46">
        <f t="shared" si="44"/>
        <v>874.8</v>
      </c>
      <c r="G1162" s="97">
        <f t="shared" si="41"/>
        <v>763</v>
      </c>
      <c r="H1162" s="98">
        <f t="shared" si="42"/>
        <v>915.6</v>
      </c>
    </row>
    <row r="1163" spans="1:8" ht="37.5" x14ac:dyDescent="0.3">
      <c r="A1163" s="9">
        <v>1073</v>
      </c>
      <c r="B1163" s="22" t="s">
        <v>2099</v>
      </c>
      <c r="C1163" s="19" t="s">
        <v>2100</v>
      </c>
      <c r="D1163" s="47">
        <v>556</v>
      </c>
      <c r="E1163" s="46">
        <f t="shared" si="44"/>
        <v>667.19999999999993</v>
      </c>
      <c r="G1163" s="97">
        <f t="shared" si="41"/>
        <v>582</v>
      </c>
      <c r="H1163" s="98">
        <f t="shared" si="42"/>
        <v>698.4</v>
      </c>
    </row>
    <row r="1164" spans="1:8" ht="37.5" x14ac:dyDescent="0.3">
      <c r="A1164" s="9">
        <v>1074</v>
      </c>
      <c r="B1164" s="22" t="s">
        <v>2101</v>
      </c>
      <c r="C1164" s="19" t="s">
        <v>2102</v>
      </c>
      <c r="D1164" s="47">
        <v>714</v>
      </c>
      <c r="E1164" s="46">
        <f t="shared" si="44"/>
        <v>856.8</v>
      </c>
      <c r="G1164" s="97">
        <f t="shared" si="41"/>
        <v>747</v>
      </c>
      <c r="H1164" s="98">
        <f t="shared" si="42"/>
        <v>896.4</v>
      </c>
    </row>
    <row r="1165" spans="1:8" ht="37.5" x14ac:dyDescent="0.3">
      <c r="A1165" s="9">
        <v>1075</v>
      </c>
      <c r="B1165" s="22" t="s">
        <v>2103</v>
      </c>
      <c r="C1165" s="19" t="s">
        <v>2104</v>
      </c>
      <c r="D1165" s="47">
        <v>681</v>
      </c>
      <c r="E1165" s="46">
        <f t="shared" si="44"/>
        <v>817.19999999999993</v>
      </c>
      <c r="G1165" s="97">
        <f t="shared" si="41"/>
        <v>712</v>
      </c>
      <c r="H1165" s="98">
        <f t="shared" si="42"/>
        <v>854.4</v>
      </c>
    </row>
    <row r="1166" spans="1:8" ht="37.5" x14ac:dyDescent="0.3">
      <c r="A1166" s="9">
        <v>1076</v>
      </c>
      <c r="B1166" s="22" t="s">
        <v>2105</v>
      </c>
      <c r="C1166" s="19" t="s">
        <v>2106</v>
      </c>
      <c r="D1166" s="47">
        <v>868</v>
      </c>
      <c r="E1166" s="46">
        <f t="shared" si="44"/>
        <v>1041.5999999999999</v>
      </c>
      <c r="G1166" s="97">
        <f t="shared" si="41"/>
        <v>908</v>
      </c>
      <c r="H1166" s="98">
        <f t="shared" si="42"/>
        <v>1089.5999999999999</v>
      </c>
    </row>
    <row r="1167" spans="1:8" x14ac:dyDescent="0.3">
      <c r="A1167" s="9">
        <v>1077</v>
      </c>
      <c r="B1167" s="22" t="s">
        <v>2107</v>
      </c>
      <c r="C1167" s="19" t="s">
        <v>2108</v>
      </c>
      <c r="D1167" s="47">
        <v>459</v>
      </c>
      <c r="E1167" s="46">
        <f t="shared" si="44"/>
        <v>550.79999999999995</v>
      </c>
      <c r="G1167" s="97">
        <f t="shared" si="41"/>
        <v>480</v>
      </c>
      <c r="H1167" s="98">
        <f t="shared" si="42"/>
        <v>576</v>
      </c>
    </row>
    <row r="1168" spans="1:8" x14ac:dyDescent="0.3">
      <c r="A1168" s="9">
        <v>1078</v>
      </c>
      <c r="B1168" s="22" t="s">
        <v>2109</v>
      </c>
      <c r="C1168" s="19" t="s">
        <v>2110</v>
      </c>
      <c r="D1168" s="47">
        <v>459</v>
      </c>
      <c r="E1168" s="46">
        <f t="shared" si="44"/>
        <v>550.79999999999995</v>
      </c>
      <c r="G1168" s="97">
        <f t="shared" ref="G1168:G1235" si="45">ROUND(D1168*1.046,0)</f>
        <v>480</v>
      </c>
      <c r="H1168" s="98">
        <f t="shared" ref="H1168:H1235" si="46">G1168*1.2</f>
        <v>576</v>
      </c>
    </row>
    <row r="1169" spans="1:8" ht="21.75" customHeight="1" x14ac:dyDescent="0.3">
      <c r="A1169" s="9">
        <v>1079</v>
      </c>
      <c r="B1169" s="22" t="s">
        <v>2739</v>
      </c>
      <c r="C1169" s="19" t="s">
        <v>2735</v>
      </c>
      <c r="D1169" s="47"/>
      <c r="E1169" s="46"/>
      <c r="G1169" s="97">
        <v>576</v>
      </c>
      <c r="H1169" s="98">
        <f t="shared" si="46"/>
        <v>691.19999999999993</v>
      </c>
    </row>
    <row r="1170" spans="1:8" ht="22.5" customHeight="1" x14ac:dyDescent="0.3">
      <c r="A1170" s="9">
        <v>1080</v>
      </c>
      <c r="B1170" s="22" t="s">
        <v>2740</v>
      </c>
      <c r="C1170" s="19" t="s">
        <v>2736</v>
      </c>
      <c r="D1170" s="47"/>
      <c r="E1170" s="46"/>
      <c r="G1170" s="97">
        <v>715</v>
      </c>
      <c r="H1170" s="98">
        <f t="shared" si="46"/>
        <v>858</v>
      </c>
    </row>
    <row r="1171" spans="1:8" ht="22.5" customHeight="1" x14ac:dyDescent="0.3">
      <c r="A1171" s="9">
        <v>1081</v>
      </c>
      <c r="B1171" s="22" t="s">
        <v>2741</v>
      </c>
      <c r="C1171" s="19" t="s">
        <v>2737</v>
      </c>
      <c r="D1171" s="47"/>
      <c r="E1171" s="46"/>
      <c r="G1171" s="97">
        <v>579</v>
      </c>
      <c r="H1171" s="98">
        <f t="shared" si="46"/>
        <v>694.8</v>
      </c>
    </row>
    <row r="1172" spans="1:8" ht="39" customHeight="1" x14ac:dyDescent="0.3">
      <c r="A1172" s="9">
        <v>1082</v>
      </c>
      <c r="B1172" s="22" t="s">
        <v>2742</v>
      </c>
      <c r="C1172" s="19" t="s">
        <v>2738</v>
      </c>
      <c r="D1172" s="47"/>
      <c r="E1172" s="46"/>
      <c r="G1172" s="97">
        <v>126</v>
      </c>
      <c r="H1172" s="98">
        <f t="shared" si="46"/>
        <v>151.19999999999999</v>
      </c>
    </row>
    <row r="1173" spans="1:8" x14ac:dyDescent="0.3">
      <c r="A1173" s="9">
        <v>1083</v>
      </c>
      <c r="B1173" s="22"/>
      <c r="C1173" s="24" t="s">
        <v>2111</v>
      </c>
      <c r="D1173" s="24"/>
      <c r="E1173" s="24"/>
      <c r="F1173" s="56"/>
      <c r="G1173" s="97">
        <f t="shared" si="45"/>
        <v>0</v>
      </c>
      <c r="H1173" s="98"/>
    </row>
    <row r="1174" spans="1:8" x14ac:dyDescent="0.3">
      <c r="A1174" s="9">
        <v>1084</v>
      </c>
      <c r="B1174" s="22"/>
      <c r="C1174" s="27" t="s">
        <v>2112</v>
      </c>
      <c r="D1174" s="27"/>
      <c r="E1174" s="27"/>
      <c r="F1174" s="57"/>
      <c r="G1174" s="97">
        <f t="shared" si="45"/>
        <v>0</v>
      </c>
      <c r="H1174" s="98"/>
    </row>
    <row r="1175" spans="1:8" ht="37.5" x14ac:dyDescent="0.3">
      <c r="A1175" s="9">
        <v>1085</v>
      </c>
      <c r="B1175" s="22" t="s">
        <v>2113</v>
      </c>
      <c r="C1175" s="20" t="s">
        <v>2495</v>
      </c>
      <c r="D1175" s="47">
        <f>609*3</f>
        <v>1827</v>
      </c>
      <c r="E1175" s="46">
        <f t="shared" si="44"/>
        <v>2192.4</v>
      </c>
      <c r="F1175" s="57"/>
      <c r="G1175" s="97">
        <f t="shared" si="45"/>
        <v>1911</v>
      </c>
      <c r="H1175" s="98">
        <f t="shared" si="46"/>
        <v>2293.1999999999998</v>
      </c>
    </row>
    <row r="1176" spans="1:8" ht="37.5" x14ac:dyDescent="0.3">
      <c r="A1176" s="9">
        <v>1086</v>
      </c>
      <c r="B1176" s="22" t="s">
        <v>2114</v>
      </c>
      <c r="C1176" s="20" t="s">
        <v>2496</v>
      </c>
      <c r="D1176" s="47">
        <f t="shared" ref="D1176:D1182" si="47">609*3</f>
        <v>1827</v>
      </c>
      <c r="E1176" s="46">
        <f t="shared" si="44"/>
        <v>2192.4</v>
      </c>
      <c r="F1176" s="34"/>
      <c r="G1176" s="97">
        <f t="shared" si="45"/>
        <v>1911</v>
      </c>
      <c r="H1176" s="98">
        <f t="shared" si="46"/>
        <v>2293.1999999999998</v>
      </c>
    </row>
    <row r="1177" spans="1:8" ht="37.5" x14ac:dyDescent="0.3">
      <c r="A1177" s="9">
        <v>1087</v>
      </c>
      <c r="B1177" s="22" t="s">
        <v>2115</v>
      </c>
      <c r="C1177" s="20" t="s">
        <v>2497</v>
      </c>
      <c r="D1177" s="47">
        <f t="shared" si="47"/>
        <v>1827</v>
      </c>
      <c r="E1177" s="46">
        <f t="shared" si="44"/>
        <v>2192.4</v>
      </c>
      <c r="F1177" s="34"/>
      <c r="G1177" s="97">
        <f t="shared" si="45"/>
        <v>1911</v>
      </c>
      <c r="H1177" s="98">
        <f t="shared" si="46"/>
        <v>2293.1999999999998</v>
      </c>
    </row>
    <row r="1178" spans="1:8" ht="37.5" x14ac:dyDescent="0.3">
      <c r="A1178" s="9">
        <v>1088</v>
      </c>
      <c r="B1178" s="22" t="s">
        <v>2116</v>
      </c>
      <c r="C1178" s="20" t="s">
        <v>2498</v>
      </c>
      <c r="D1178" s="47">
        <f t="shared" si="47"/>
        <v>1827</v>
      </c>
      <c r="E1178" s="46">
        <f t="shared" si="44"/>
        <v>2192.4</v>
      </c>
      <c r="F1178" s="34"/>
      <c r="G1178" s="97">
        <f t="shared" si="45"/>
        <v>1911</v>
      </c>
      <c r="H1178" s="98">
        <f t="shared" si="46"/>
        <v>2293.1999999999998</v>
      </c>
    </row>
    <row r="1179" spans="1:8" ht="37.5" x14ac:dyDescent="0.3">
      <c r="A1179" s="9">
        <v>1089</v>
      </c>
      <c r="B1179" s="22" t="s">
        <v>2117</v>
      </c>
      <c r="C1179" s="20" t="s">
        <v>2499</v>
      </c>
      <c r="D1179" s="47">
        <f t="shared" si="47"/>
        <v>1827</v>
      </c>
      <c r="E1179" s="46">
        <f t="shared" si="44"/>
        <v>2192.4</v>
      </c>
      <c r="F1179" s="34"/>
      <c r="G1179" s="97">
        <f t="shared" si="45"/>
        <v>1911</v>
      </c>
      <c r="H1179" s="98">
        <f t="shared" si="46"/>
        <v>2293.1999999999998</v>
      </c>
    </row>
    <row r="1180" spans="1:8" ht="37.5" x14ac:dyDescent="0.3">
      <c r="A1180" s="9">
        <v>1090</v>
      </c>
      <c r="B1180" s="22" t="s">
        <v>2118</v>
      </c>
      <c r="C1180" s="20" t="s">
        <v>2500</v>
      </c>
      <c r="D1180" s="47">
        <f t="shared" si="47"/>
        <v>1827</v>
      </c>
      <c r="E1180" s="46">
        <f t="shared" si="44"/>
        <v>2192.4</v>
      </c>
      <c r="F1180" s="34"/>
      <c r="G1180" s="97">
        <f t="shared" si="45"/>
        <v>1911</v>
      </c>
      <c r="H1180" s="98">
        <f t="shared" si="46"/>
        <v>2293.1999999999998</v>
      </c>
    </row>
    <row r="1181" spans="1:8" ht="37.5" x14ac:dyDescent="0.3">
      <c r="A1181" s="9">
        <v>1091</v>
      </c>
      <c r="B1181" s="22" t="s">
        <v>2119</v>
      </c>
      <c r="C1181" s="20" t="s">
        <v>2501</v>
      </c>
      <c r="D1181" s="47">
        <f t="shared" si="47"/>
        <v>1827</v>
      </c>
      <c r="E1181" s="46">
        <f t="shared" si="44"/>
        <v>2192.4</v>
      </c>
      <c r="F1181" s="34"/>
      <c r="G1181" s="97">
        <f t="shared" si="45"/>
        <v>1911</v>
      </c>
      <c r="H1181" s="98">
        <f t="shared" si="46"/>
        <v>2293.1999999999998</v>
      </c>
    </row>
    <row r="1182" spans="1:8" ht="37.5" x14ac:dyDescent="0.3">
      <c r="A1182" s="9">
        <v>1092</v>
      </c>
      <c r="B1182" s="22" t="s">
        <v>2120</v>
      </c>
      <c r="C1182" s="20" t="s">
        <v>2502</v>
      </c>
      <c r="D1182" s="47">
        <f t="shared" si="47"/>
        <v>1827</v>
      </c>
      <c r="E1182" s="46">
        <f t="shared" si="44"/>
        <v>2192.4</v>
      </c>
      <c r="F1182" s="34"/>
      <c r="G1182" s="97">
        <f t="shared" si="45"/>
        <v>1911</v>
      </c>
      <c r="H1182" s="98">
        <f t="shared" si="46"/>
        <v>2293.1999999999998</v>
      </c>
    </row>
    <row r="1183" spans="1:8" ht="37.5" x14ac:dyDescent="0.3">
      <c r="A1183" s="9">
        <v>1093</v>
      </c>
      <c r="B1183" s="22" t="s">
        <v>2121</v>
      </c>
      <c r="C1183" s="20" t="s">
        <v>2503</v>
      </c>
      <c r="D1183" s="47">
        <f>601*3</f>
        <v>1803</v>
      </c>
      <c r="E1183" s="46">
        <f t="shared" si="44"/>
        <v>2163.6</v>
      </c>
      <c r="F1183" s="34"/>
      <c r="G1183" s="97">
        <f t="shared" si="45"/>
        <v>1886</v>
      </c>
      <c r="H1183" s="98">
        <f t="shared" si="46"/>
        <v>2263.1999999999998</v>
      </c>
    </row>
    <row r="1184" spans="1:8" ht="37.5" x14ac:dyDescent="0.3">
      <c r="A1184" s="9">
        <v>1094</v>
      </c>
      <c r="B1184" s="22"/>
      <c r="C1184" s="27" t="s">
        <v>2122</v>
      </c>
      <c r="D1184" s="27"/>
      <c r="E1184" s="27"/>
      <c r="F1184" s="57"/>
      <c r="G1184" s="97">
        <f t="shared" si="45"/>
        <v>0</v>
      </c>
      <c r="H1184" s="98"/>
    </row>
    <row r="1185" spans="1:8" ht="37.5" x14ac:dyDescent="0.3">
      <c r="A1185" s="9">
        <v>1095</v>
      </c>
      <c r="B1185" s="22" t="s">
        <v>460</v>
      </c>
      <c r="C1185" s="20" t="s">
        <v>2504</v>
      </c>
      <c r="D1185" s="47">
        <f>714*3</f>
        <v>2142</v>
      </c>
      <c r="E1185" s="46">
        <f t="shared" si="44"/>
        <v>2570.4</v>
      </c>
      <c r="G1185" s="97">
        <f t="shared" si="45"/>
        <v>2241</v>
      </c>
      <c r="H1185" s="98">
        <f t="shared" si="46"/>
        <v>2689.2</v>
      </c>
    </row>
    <row r="1186" spans="1:8" ht="37.5" x14ac:dyDescent="0.3">
      <c r="A1186" s="9">
        <v>1096</v>
      </c>
      <c r="B1186" s="22" t="s">
        <v>461</v>
      </c>
      <c r="C1186" s="20" t="s">
        <v>2505</v>
      </c>
      <c r="D1186" s="47">
        <v>2142</v>
      </c>
      <c r="E1186" s="46">
        <f t="shared" si="44"/>
        <v>2570.4</v>
      </c>
      <c r="G1186" s="97">
        <f t="shared" si="45"/>
        <v>2241</v>
      </c>
      <c r="H1186" s="98">
        <f t="shared" si="46"/>
        <v>2689.2</v>
      </c>
    </row>
    <row r="1187" spans="1:8" ht="37.5" x14ac:dyDescent="0.3">
      <c r="A1187" s="9">
        <v>1097</v>
      </c>
      <c r="B1187" s="22" t="s">
        <v>462</v>
      </c>
      <c r="C1187" s="20" t="s">
        <v>2506</v>
      </c>
      <c r="D1187" s="47">
        <v>2142</v>
      </c>
      <c r="E1187" s="46">
        <f t="shared" si="44"/>
        <v>2570.4</v>
      </c>
      <c r="G1187" s="97">
        <f t="shared" si="45"/>
        <v>2241</v>
      </c>
      <c r="H1187" s="98">
        <f t="shared" si="46"/>
        <v>2689.2</v>
      </c>
    </row>
    <row r="1188" spans="1:8" ht="37.5" x14ac:dyDescent="0.3">
      <c r="A1188" s="9">
        <v>1098</v>
      </c>
      <c r="B1188" s="22" t="s">
        <v>463</v>
      </c>
      <c r="C1188" s="20" t="s">
        <v>2507</v>
      </c>
      <c r="D1188" s="47">
        <v>2142</v>
      </c>
      <c r="E1188" s="46">
        <f t="shared" si="44"/>
        <v>2570.4</v>
      </c>
      <c r="G1188" s="97">
        <f t="shared" si="45"/>
        <v>2241</v>
      </c>
      <c r="H1188" s="98">
        <f t="shared" si="46"/>
        <v>2689.2</v>
      </c>
    </row>
    <row r="1189" spans="1:8" ht="37.5" x14ac:dyDescent="0.3">
      <c r="A1189" s="9">
        <v>1099</v>
      </c>
      <c r="B1189" s="22" t="s">
        <v>464</v>
      </c>
      <c r="C1189" s="20" t="s">
        <v>2508</v>
      </c>
      <c r="D1189" s="47">
        <v>2142</v>
      </c>
      <c r="E1189" s="46">
        <f t="shared" si="44"/>
        <v>2570.4</v>
      </c>
      <c r="G1189" s="97">
        <f t="shared" si="45"/>
        <v>2241</v>
      </c>
      <c r="H1189" s="98">
        <f t="shared" si="46"/>
        <v>2689.2</v>
      </c>
    </row>
    <row r="1190" spans="1:8" s="80" customFormat="1" ht="37.5" x14ac:dyDescent="0.35">
      <c r="A1190" s="9">
        <v>1100</v>
      </c>
      <c r="B1190" s="22" t="s">
        <v>465</v>
      </c>
      <c r="C1190" s="20" t="s">
        <v>2509</v>
      </c>
      <c r="D1190" s="47">
        <v>2142</v>
      </c>
      <c r="E1190" s="46">
        <f t="shared" si="44"/>
        <v>2570.4</v>
      </c>
      <c r="G1190" s="97">
        <f t="shared" si="45"/>
        <v>2241</v>
      </c>
      <c r="H1190" s="98">
        <f t="shared" si="46"/>
        <v>2689.2</v>
      </c>
    </row>
    <row r="1191" spans="1:8" s="81" customFormat="1" ht="37.5" x14ac:dyDescent="0.3">
      <c r="A1191" s="9">
        <v>1101</v>
      </c>
      <c r="B1191" s="22" t="s">
        <v>466</v>
      </c>
      <c r="C1191" s="20" t="s">
        <v>2510</v>
      </c>
      <c r="D1191" s="47">
        <v>2142</v>
      </c>
      <c r="E1191" s="46">
        <f t="shared" si="44"/>
        <v>2570.4</v>
      </c>
      <c r="G1191" s="97">
        <f t="shared" si="45"/>
        <v>2241</v>
      </c>
      <c r="H1191" s="98">
        <f t="shared" si="46"/>
        <v>2689.2</v>
      </c>
    </row>
    <row r="1192" spans="1:8" s="81" customFormat="1" ht="37.5" x14ac:dyDescent="0.3">
      <c r="A1192" s="9">
        <v>1102</v>
      </c>
      <c r="B1192" s="22" t="s">
        <v>467</v>
      </c>
      <c r="C1192" s="20" t="s">
        <v>2511</v>
      </c>
      <c r="D1192" s="47">
        <v>2142</v>
      </c>
      <c r="E1192" s="46">
        <f t="shared" si="44"/>
        <v>2570.4</v>
      </c>
      <c r="G1192" s="97">
        <f t="shared" si="45"/>
        <v>2241</v>
      </c>
      <c r="H1192" s="98">
        <f t="shared" si="46"/>
        <v>2689.2</v>
      </c>
    </row>
    <row r="1193" spans="1:8" s="81" customFormat="1" ht="37.5" x14ac:dyDescent="0.3">
      <c r="A1193" s="9">
        <v>1103</v>
      </c>
      <c r="B1193" s="22" t="s">
        <v>1236</v>
      </c>
      <c r="C1193" s="20" t="s">
        <v>2512</v>
      </c>
      <c r="D1193" s="47">
        <v>2142</v>
      </c>
      <c r="E1193" s="46">
        <f t="shared" si="44"/>
        <v>2570.4</v>
      </c>
      <c r="G1193" s="97">
        <f t="shared" si="45"/>
        <v>2241</v>
      </c>
      <c r="H1193" s="98">
        <f t="shared" si="46"/>
        <v>2689.2</v>
      </c>
    </row>
    <row r="1194" spans="1:8" s="81" customFormat="1" ht="37.5" x14ac:dyDescent="0.3">
      <c r="A1194" s="9">
        <v>1104</v>
      </c>
      <c r="B1194" s="22" t="s">
        <v>1265</v>
      </c>
      <c r="C1194" s="20" t="s">
        <v>2513</v>
      </c>
      <c r="D1194" s="47">
        <v>2142</v>
      </c>
      <c r="E1194" s="46">
        <f t="shared" si="44"/>
        <v>2570.4</v>
      </c>
      <c r="G1194" s="97">
        <f t="shared" si="45"/>
        <v>2241</v>
      </c>
      <c r="H1194" s="98">
        <f t="shared" si="46"/>
        <v>2689.2</v>
      </c>
    </row>
    <row r="1195" spans="1:8" s="81" customFormat="1" ht="37.5" x14ac:dyDescent="0.3">
      <c r="A1195" s="9">
        <v>1105</v>
      </c>
      <c r="B1195" s="22" t="s">
        <v>1266</v>
      </c>
      <c r="C1195" s="20" t="s">
        <v>2514</v>
      </c>
      <c r="D1195" s="47">
        <v>2142</v>
      </c>
      <c r="E1195" s="46">
        <f t="shared" si="44"/>
        <v>2570.4</v>
      </c>
      <c r="G1195" s="97">
        <f t="shared" si="45"/>
        <v>2241</v>
      </c>
      <c r="H1195" s="98">
        <f t="shared" si="46"/>
        <v>2689.2</v>
      </c>
    </row>
    <row r="1196" spans="1:8" s="81" customFormat="1" ht="37.5" x14ac:dyDescent="0.3">
      <c r="A1196" s="9">
        <v>1106</v>
      </c>
      <c r="B1196" s="22" t="s">
        <v>1267</v>
      </c>
      <c r="C1196" s="20" t="s">
        <v>2515</v>
      </c>
      <c r="D1196" s="47">
        <v>2142</v>
      </c>
      <c r="E1196" s="46">
        <f t="shared" si="44"/>
        <v>2570.4</v>
      </c>
      <c r="G1196" s="97">
        <f t="shared" si="45"/>
        <v>2241</v>
      </c>
      <c r="H1196" s="98">
        <f t="shared" si="46"/>
        <v>2689.2</v>
      </c>
    </row>
    <row r="1197" spans="1:8" ht="37.5" x14ac:dyDescent="0.3">
      <c r="A1197" s="9">
        <v>1107</v>
      </c>
      <c r="B1197" s="22" t="s">
        <v>1268</v>
      </c>
      <c r="C1197" s="20" t="s">
        <v>2516</v>
      </c>
      <c r="D1197" s="47">
        <v>2142</v>
      </c>
      <c r="E1197" s="46">
        <f t="shared" si="44"/>
        <v>2570.4</v>
      </c>
      <c r="G1197" s="97">
        <f t="shared" si="45"/>
        <v>2241</v>
      </c>
      <c r="H1197" s="98">
        <f t="shared" si="46"/>
        <v>2689.2</v>
      </c>
    </row>
    <row r="1198" spans="1:8" ht="37.5" x14ac:dyDescent="0.3">
      <c r="A1198" s="9">
        <v>1108</v>
      </c>
      <c r="B1198" s="22" t="s">
        <v>1269</v>
      </c>
      <c r="C1198" s="20" t="s">
        <v>2517</v>
      </c>
      <c r="D1198" s="47">
        <v>2142</v>
      </c>
      <c r="E1198" s="46">
        <f t="shared" si="44"/>
        <v>2570.4</v>
      </c>
      <c r="G1198" s="97">
        <f t="shared" si="45"/>
        <v>2241</v>
      </c>
      <c r="H1198" s="98">
        <f t="shared" si="46"/>
        <v>2689.2</v>
      </c>
    </row>
    <row r="1199" spans="1:8" ht="37.5" x14ac:dyDescent="0.3">
      <c r="A1199" s="9">
        <v>1109</v>
      </c>
      <c r="B1199" s="22" t="s">
        <v>2123</v>
      </c>
      <c r="C1199" s="20" t="s">
        <v>2518</v>
      </c>
      <c r="D1199" s="47">
        <v>2142</v>
      </c>
      <c r="E1199" s="46">
        <f t="shared" si="44"/>
        <v>2570.4</v>
      </c>
      <c r="G1199" s="97">
        <f t="shared" si="45"/>
        <v>2241</v>
      </c>
      <c r="H1199" s="98">
        <f t="shared" si="46"/>
        <v>2689.2</v>
      </c>
    </row>
    <row r="1200" spans="1:8" ht="37.5" x14ac:dyDescent="0.3">
      <c r="A1200" s="9">
        <v>1110</v>
      </c>
      <c r="B1200" s="22" t="s">
        <v>2124</v>
      </c>
      <c r="C1200" s="20" t="s">
        <v>2519</v>
      </c>
      <c r="D1200" s="47">
        <v>2142</v>
      </c>
      <c r="E1200" s="46">
        <f t="shared" si="44"/>
        <v>2570.4</v>
      </c>
      <c r="G1200" s="97">
        <f t="shared" si="45"/>
        <v>2241</v>
      </c>
      <c r="H1200" s="98">
        <f t="shared" si="46"/>
        <v>2689.2</v>
      </c>
    </row>
    <row r="1201" spans="1:8" ht="37.5" x14ac:dyDescent="0.3">
      <c r="A1201" s="9">
        <v>1111</v>
      </c>
      <c r="B1201" s="22" t="s">
        <v>2125</v>
      </c>
      <c r="C1201" s="20" t="s">
        <v>2520</v>
      </c>
      <c r="D1201" s="47">
        <v>2142</v>
      </c>
      <c r="E1201" s="46">
        <f t="shared" si="44"/>
        <v>2570.4</v>
      </c>
      <c r="G1201" s="97">
        <f t="shared" si="45"/>
        <v>2241</v>
      </c>
      <c r="H1201" s="98">
        <f t="shared" si="46"/>
        <v>2689.2</v>
      </c>
    </row>
    <row r="1202" spans="1:8" ht="37.5" x14ac:dyDescent="0.3">
      <c r="A1202" s="9">
        <v>1112</v>
      </c>
      <c r="B1202" s="22" t="s">
        <v>2126</v>
      </c>
      <c r="C1202" s="20" t="s">
        <v>2521</v>
      </c>
      <c r="D1202" s="47">
        <v>2142</v>
      </c>
      <c r="E1202" s="46">
        <f t="shared" si="44"/>
        <v>2570.4</v>
      </c>
      <c r="G1202" s="97">
        <f t="shared" si="45"/>
        <v>2241</v>
      </c>
      <c r="H1202" s="98">
        <f t="shared" si="46"/>
        <v>2689.2</v>
      </c>
    </row>
    <row r="1203" spans="1:8" ht="37.5" x14ac:dyDescent="0.3">
      <c r="A1203" s="9">
        <v>1113</v>
      </c>
      <c r="B1203" s="22" t="s">
        <v>2127</v>
      </c>
      <c r="C1203" s="20" t="s">
        <v>2522</v>
      </c>
      <c r="D1203" s="47">
        <v>2142</v>
      </c>
      <c r="E1203" s="46">
        <f t="shared" si="44"/>
        <v>2570.4</v>
      </c>
      <c r="G1203" s="97">
        <f t="shared" si="45"/>
        <v>2241</v>
      </c>
      <c r="H1203" s="98">
        <f t="shared" si="46"/>
        <v>2689.2</v>
      </c>
    </row>
    <row r="1204" spans="1:8" ht="37.5" x14ac:dyDescent="0.3">
      <c r="A1204" s="9">
        <v>1114</v>
      </c>
      <c r="B1204" s="22" t="s">
        <v>2128</v>
      </c>
      <c r="C1204" s="20" t="s">
        <v>2523</v>
      </c>
      <c r="D1204" s="47">
        <v>2142</v>
      </c>
      <c r="E1204" s="46">
        <f t="shared" si="44"/>
        <v>2570.4</v>
      </c>
      <c r="G1204" s="97">
        <f t="shared" si="45"/>
        <v>2241</v>
      </c>
      <c r="H1204" s="98">
        <f t="shared" si="46"/>
        <v>2689.2</v>
      </c>
    </row>
    <row r="1205" spans="1:8" ht="37.5" x14ac:dyDescent="0.3">
      <c r="A1205" s="9">
        <v>1115</v>
      </c>
      <c r="B1205" s="22" t="s">
        <v>2129</v>
      </c>
      <c r="C1205" s="20" t="s">
        <v>2524</v>
      </c>
      <c r="D1205" s="47">
        <v>2142</v>
      </c>
      <c r="E1205" s="46">
        <f t="shared" si="44"/>
        <v>2570.4</v>
      </c>
      <c r="G1205" s="97">
        <f t="shared" si="45"/>
        <v>2241</v>
      </c>
      <c r="H1205" s="98">
        <f t="shared" si="46"/>
        <v>2689.2</v>
      </c>
    </row>
    <row r="1206" spans="1:8" ht="37.5" x14ac:dyDescent="0.3">
      <c r="A1206" s="9">
        <v>1116</v>
      </c>
      <c r="B1206" s="22" t="s">
        <v>2130</v>
      </c>
      <c r="C1206" s="20" t="s">
        <v>2525</v>
      </c>
      <c r="D1206" s="47">
        <v>2142</v>
      </c>
      <c r="E1206" s="46">
        <f t="shared" si="44"/>
        <v>2570.4</v>
      </c>
      <c r="G1206" s="97">
        <f t="shared" si="45"/>
        <v>2241</v>
      </c>
      <c r="H1206" s="98">
        <f t="shared" si="46"/>
        <v>2689.2</v>
      </c>
    </row>
    <row r="1207" spans="1:8" ht="37.5" x14ac:dyDescent="0.3">
      <c r="A1207" s="9">
        <v>1117</v>
      </c>
      <c r="B1207" s="22" t="s">
        <v>2131</v>
      </c>
      <c r="C1207" s="20" t="s">
        <v>2526</v>
      </c>
      <c r="D1207" s="47">
        <v>2142</v>
      </c>
      <c r="E1207" s="46">
        <f t="shared" si="44"/>
        <v>2570.4</v>
      </c>
      <c r="G1207" s="97">
        <f t="shared" si="45"/>
        <v>2241</v>
      </c>
      <c r="H1207" s="98">
        <f t="shared" si="46"/>
        <v>2689.2</v>
      </c>
    </row>
    <row r="1208" spans="1:8" ht="37.5" x14ac:dyDescent="0.3">
      <c r="A1208" s="9">
        <v>1118</v>
      </c>
      <c r="B1208" s="22" t="s">
        <v>2132</v>
      </c>
      <c r="C1208" s="20" t="s">
        <v>2527</v>
      </c>
      <c r="D1208" s="47">
        <v>2142</v>
      </c>
      <c r="E1208" s="46">
        <f t="shared" si="44"/>
        <v>2570.4</v>
      </c>
      <c r="G1208" s="97">
        <f t="shared" si="45"/>
        <v>2241</v>
      </c>
      <c r="H1208" s="98">
        <f t="shared" si="46"/>
        <v>2689.2</v>
      </c>
    </row>
    <row r="1209" spans="1:8" ht="37.5" x14ac:dyDescent="0.3">
      <c r="A1209" s="9">
        <v>1119</v>
      </c>
      <c r="B1209" s="22" t="s">
        <v>2133</v>
      </c>
      <c r="C1209" s="20" t="s">
        <v>2528</v>
      </c>
      <c r="D1209" s="47">
        <v>2142</v>
      </c>
      <c r="E1209" s="46">
        <f t="shared" si="44"/>
        <v>2570.4</v>
      </c>
      <c r="G1209" s="97">
        <f t="shared" si="45"/>
        <v>2241</v>
      </c>
      <c r="H1209" s="98">
        <f t="shared" si="46"/>
        <v>2689.2</v>
      </c>
    </row>
    <row r="1210" spans="1:8" ht="37.5" x14ac:dyDescent="0.3">
      <c r="A1210" s="9">
        <v>1120</v>
      </c>
      <c r="B1210" s="22" t="s">
        <v>2134</v>
      </c>
      <c r="C1210" s="20" t="s">
        <v>2529</v>
      </c>
      <c r="D1210" s="47">
        <v>2142</v>
      </c>
      <c r="E1210" s="46">
        <f t="shared" si="44"/>
        <v>2570.4</v>
      </c>
      <c r="G1210" s="97">
        <f t="shared" si="45"/>
        <v>2241</v>
      </c>
      <c r="H1210" s="98">
        <f t="shared" si="46"/>
        <v>2689.2</v>
      </c>
    </row>
    <row r="1211" spans="1:8" ht="37.5" x14ac:dyDescent="0.3">
      <c r="A1211" s="9">
        <v>1121</v>
      </c>
      <c r="B1211" s="22" t="s">
        <v>2135</v>
      </c>
      <c r="C1211" s="20" t="s">
        <v>2530</v>
      </c>
      <c r="D1211" s="47">
        <v>2142</v>
      </c>
      <c r="E1211" s="46">
        <f t="shared" ref="E1211:E1276" si="48">D1211*1.2</f>
        <v>2570.4</v>
      </c>
      <c r="G1211" s="97">
        <f t="shared" si="45"/>
        <v>2241</v>
      </c>
      <c r="H1211" s="98">
        <f t="shared" si="46"/>
        <v>2689.2</v>
      </c>
    </row>
    <row r="1212" spans="1:8" ht="37.5" x14ac:dyDescent="0.3">
      <c r="A1212" s="9">
        <v>1122</v>
      </c>
      <c r="B1212" s="22" t="s">
        <v>2136</v>
      </c>
      <c r="C1212" s="20" t="s">
        <v>2531</v>
      </c>
      <c r="D1212" s="47">
        <v>2142</v>
      </c>
      <c r="E1212" s="46">
        <f t="shared" si="48"/>
        <v>2570.4</v>
      </c>
      <c r="G1212" s="97">
        <f t="shared" si="45"/>
        <v>2241</v>
      </c>
      <c r="H1212" s="98">
        <f t="shared" si="46"/>
        <v>2689.2</v>
      </c>
    </row>
    <row r="1213" spans="1:8" ht="37.5" x14ac:dyDescent="0.3">
      <c r="A1213" s="9">
        <v>1123</v>
      </c>
      <c r="B1213" s="22" t="s">
        <v>2137</v>
      </c>
      <c r="C1213" s="20" t="s">
        <v>2532</v>
      </c>
      <c r="D1213" s="47">
        <v>2142</v>
      </c>
      <c r="E1213" s="46">
        <f t="shared" si="48"/>
        <v>2570.4</v>
      </c>
      <c r="G1213" s="97">
        <f t="shared" si="45"/>
        <v>2241</v>
      </c>
      <c r="H1213" s="98">
        <f t="shared" si="46"/>
        <v>2689.2</v>
      </c>
    </row>
    <row r="1214" spans="1:8" ht="37.5" x14ac:dyDescent="0.3">
      <c r="A1214" s="9">
        <v>1124</v>
      </c>
      <c r="B1214" s="22" t="s">
        <v>2138</v>
      </c>
      <c r="C1214" s="20" t="s">
        <v>2533</v>
      </c>
      <c r="D1214" s="47">
        <v>2142</v>
      </c>
      <c r="E1214" s="46">
        <f t="shared" si="48"/>
        <v>2570.4</v>
      </c>
      <c r="G1214" s="97">
        <f t="shared" si="45"/>
        <v>2241</v>
      </c>
      <c r="H1214" s="98">
        <f t="shared" si="46"/>
        <v>2689.2</v>
      </c>
    </row>
    <row r="1215" spans="1:8" ht="37.5" x14ac:dyDescent="0.3">
      <c r="A1215" s="9">
        <v>1125</v>
      </c>
      <c r="B1215" s="22" t="s">
        <v>2139</v>
      </c>
      <c r="C1215" s="20" t="s">
        <v>2534</v>
      </c>
      <c r="D1215" s="47">
        <v>2142</v>
      </c>
      <c r="E1215" s="46">
        <f t="shared" si="48"/>
        <v>2570.4</v>
      </c>
      <c r="G1215" s="97">
        <f t="shared" si="45"/>
        <v>2241</v>
      </c>
      <c r="H1215" s="98">
        <f t="shared" si="46"/>
        <v>2689.2</v>
      </c>
    </row>
    <row r="1216" spans="1:8" ht="37.5" x14ac:dyDescent="0.3">
      <c r="A1216" s="9">
        <v>1126</v>
      </c>
      <c r="B1216" s="22" t="s">
        <v>2140</v>
      </c>
      <c r="C1216" s="20" t="s">
        <v>2535</v>
      </c>
      <c r="D1216" s="47">
        <v>2142</v>
      </c>
      <c r="E1216" s="46">
        <f t="shared" si="48"/>
        <v>2570.4</v>
      </c>
      <c r="G1216" s="97">
        <f t="shared" si="45"/>
        <v>2241</v>
      </c>
      <c r="H1216" s="98">
        <f t="shared" si="46"/>
        <v>2689.2</v>
      </c>
    </row>
    <row r="1217" spans="1:8" ht="37.5" x14ac:dyDescent="0.3">
      <c r="A1217" s="9">
        <v>1127</v>
      </c>
      <c r="B1217" s="22" t="s">
        <v>2141</v>
      </c>
      <c r="C1217" s="20" t="s">
        <v>2536</v>
      </c>
      <c r="D1217" s="47">
        <v>2142</v>
      </c>
      <c r="E1217" s="46">
        <f t="shared" si="48"/>
        <v>2570.4</v>
      </c>
      <c r="G1217" s="97">
        <f t="shared" si="45"/>
        <v>2241</v>
      </c>
      <c r="H1217" s="98">
        <f t="shared" si="46"/>
        <v>2689.2</v>
      </c>
    </row>
    <row r="1218" spans="1:8" x14ac:dyDescent="0.3">
      <c r="A1218" s="9">
        <v>1128</v>
      </c>
      <c r="B1218" s="22"/>
      <c r="C1218" s="27" t="s">
        <v>2142</v>
      </c>
      <c r="D1218" s="27"/>
      <c r="E1218" s="27"/>
      <c r="F1218" s="57"/>
      <c r="G1218" s="97">
        <f t="shared" si="45"/>
        <v>0</v>
      </c>
      <c r="H1218" s="98"/>
    </row>
    <row r="1219" spans="1:8" ht="37.5" x14ac:dyDescent="0.3">
      <c r="A1219" s="9">
        <v>1129</v>
      </c>
      <c r="B1219" s="22" t="s">
        <v>468</v>
      </c>
      <c r="C1219" s="20" t="s">
        <v>2537</v>
      </c>
      <c r="D1219" s="47">
        <f>212*3</f>
        <v>636</v>
      </c>
      <c r="E1219" s="46">
        <f t="shared" si="48"/>
        <v>763.19999999999993</v>
      </c>
      <c r="G1219" s="97">
        <f t="shared" si="45"/>
        <v>665</v>
      </c>
      <c r="H1219" s="98">
        <f t="shared" si="46"/>
        <v>798</v>
      </c>
    </row>
    <row r="1220" spans="1:8" ht="37.5" x14ac:dyDescent="0.3">
      <c r="A1220" s="9">
        <v>1130</v>
      </c>
      <c r="B1220" s="22" t="s">
        <v>469</v>
      </c>
      <c r="C1220" s="20" t="s">
        <v>2538</v>
      </c>
      <c r="D1220" s="47">
        <f t="shared" ref="D1220:D1249" si="49">291*3</f>
        <v>873</v>
      </c>
      <c r="E1220" s="46">
        <f t="shared" si="48"/>
        <v>1047.5999999999999</v>
      </c>
      <c r="G1220" s="97">
        <f t="shared" si="45"/>
        <v>913</v>
      </c>
      <c r="H1220" s="98">
        <f t="shared" si="46"/>
        <v>1095.5999999999999</v>
      </c>
    </row>
    <row r="1221" spans="1:8" ht="37.5" x14ac:dyDescent="0.3">
      <c r="A1221" s="9">
        <v>1131</v>
      </c>
      <c r="B1221" s="22" t="s">
        <v>470</v>
      </c>
      <c r="C1221" s="20" t="s">
        <v>2539</v>
      </c>
      <c r="D1221" s="47">
        <f t="shared" si="49"/>
        <v>873</v>
      </c>
      <c r="E1221" s="46">
        <f t="shared" si="48"/>
        <v>1047.5999999999999</v>
      </c>
      <c r="G1221" s="97">
        <f t="shared" si="45"/>
        <v>913</v>
      </c>
      <c r="H1221" s="98">
        <f t="shared" si="46"/>
        <v>1095.5999999999999</v>
      </c>
    </row>
    <row r="1222" spans="1:8" ht="37.5" x14ac:dyDescent="0.3">
      <c r="A1222" s="9">
        <v>1132</v>
      </c>
      <c r="B1222" s="22" t="s">
        <v>471</v>
      </c>
      <c r="C1222" s="20" t="s">
        <v>2540</v>
      </c>
      <c r="D1222" s="47">
        <f t="shared" si="49"/>
        <v>873</v>
      </c>
      <c r="E1222" s="46">
        <f t="shared" si="48"/>
        <v>1047.5999999999999</v>
      </c>
      <c r="G1222" s="97">
        <f t="shared" si="45"/>
        <v>913</v>
      </c>
      <c r="H1222" s="98">
        <f t="shared" si="46"/>
        <v>1095.5999999999999</v>
      </c>
    </row>
    <row r="1223" spans="1:8" ht="37.5" x14ac:dyDescent="0.3">
      <c r="A1223" s="9">
        <v>1133</v>
      </c>
      <c r="B1223" s="22" t="s">
        <v>472</v>
      </c>
      <c r="C1223" s="20" t="s">
        <v>2541</v>
      </c>
      <c r="D1223" s="47">
        <f t="shared" si="49"/>
        <v>873</v>
      </c>
      <c r="E1223" s="46">
        <f t="shared" si="48"/>
        <v>1047.5999999999999</v>
      </c>
      <c r="G1223" s="97">
        <f t="shared" si="45"/>
        <v>913</v>
      </c>
      <c r="H1223" s="98">
        <f t="shared" si="46"/>
        <v>1095.5999999999999</v>
      </c>
    </row>
    <row r="1224" spans="1:8" ht="37.5" x14ac:dyDescent="0.3">
      <c r="A1224" s="9">
        <v>1134</v>
      </c>
      <c r="B1224" s="22" t="s">
        <v>473</v>
      </c>
      <c r="C1224" s="20" t="s">
        <v>2542</v>
      </c>
      <c r="D1224" s="47">
        <f t="shared" si="49"/>
        <v>873</v>
      </c>
      <c r="E1224" s="46">
        <f t="shared" si="48"/>
        <v>1047.5999999999999</v>
      </c>
      <c r="G1224" s="97">
        <f t="shared" si="45"/>
        <v>913</v>
      </c>
      <c r="H1224" s="98">
        <f t="shared" si="46"/>
        <v>1095.5999999999999</v>
      </c>
    </row>
    <row r="1225" spans="1:8" ht="37.5" x14ac:dyDescent="0.3">
      <c r="A1225" s="9">
        <v>1135</v>
      </c>
      <c r="B1225" s="22" t="s">
        <v>1332</v>
      </c>
      <c r="C1225" s="20" t="s">
        <v>2543</v>
      </c>
      <c r="D1225" s="47">
        <f t="shared" si="49"/>
        <v>873</v>
      </c>
      <c r="E1225" s="46">
        <f t="shared" si="48"/>
        <v>1047.5999999999999</v>
      </c>
      <c r="G1225" s="97">
        <f t="shared" si="45"/>
        <v>913</v>
      </c>
      <c r="H1225" s="98">
        <f t="shared" si="46"/>
        <v>1095.5999999999999</v>
      </c>
    </row>
    <row r="1226" spans="1:8" ht="37.5" x14ac:dyDescent="0.3">
      <c r="A1226" s="9">
        <v>1136</v>
      </c>
      <c r="B1226" s="22" t="s">
        <v>2143</v>
      </c>
      <c r="C1226" s="20" t="s">
        <v>2544</v>
      </c>
      <c r="D1226" s="47">
        <f t="shared" si="49"/>
        <v>873</v>
      </c>
      <c r="E1226" s="46">
        <f t="shared" si="48"/>
        <v>1047.5999999999999</v>
      </c>
      <c r="G1226" s="97">
        <f t="shared" si="45"/>
        <v>913</v>
      </c>
      <c r="H1226" s="98">
        <f t="shared" si="46"/>
        <v>1095.5999999999999</v>
      </c>
    </row>
    <row r="1227" spans="1:8" ht="37.5" x14ac:dyDescent="0.3">
      <c r="A1227" s="9">
        <v>1137</v>
      </c>
      <c r="B1227" s="22" t="s">
        <v>2144</v>
      </c>
      <c r="C1227" s="20" t="s">
        <v>2545</v>
      </c>
      <c r="D1227" s="47">
        <f>212*3</f>
        <v>636</v>
      </c>
      <c r="E1227" s="46">
        <f t="shared" si="48"/>
        <v>763.19999999999993</v>
      </c>
      <c r="G1227" s="97">
        <f t="shared" si="45"/>
        <v>665</v>
      </c>
      <c r="H1227" s="98">
        <f t="shared" si="46"/>
        <v>798</v>
      </c>
    </row>
    <row r="1228" spans="1:8" ht="37.5" x14ac:dyDescent="0.3">
      <c r="A1228" s="9">
        <v>1138</v>
      </c>
      <c r="B1228" s="22" t="s">
        <v>2145</v>
      </c>
      <c r="C1228" s="20" t="s">
        <v>2546</v>
      </c>
      <c r="D1228" s="47">
        <f t="shared" si="49"/>
        <v>873</v>
      </c>
      <c r="E1228" s="46">
        <f t="shared" si="48"/>
        <v>1047.5999999999999</v>
      </c>
      <c r="G1228" s="97">
        <f t="shared" si="45"/>
        <v>913</v>
      </c>
      <c r="H1228" s="98">
        <f t="shared" si="46"/>
        <v>1095.5999999999999</v>
      </c>
    </row>
    <row r="1229" spans="1:8" ht="37.5" x14ac:dyDescent="0.3">
      <c r="A1229" s="9">
        <v>1139</v>
      </c>
      <c r="B1229" s="22" t="s">
        <v>2146</v>
      </c>
      <c r="C1229" s="20" t="s">
        <v>2547</v>
      </c>
      <c r="D1229" s="47">
        <f t="shared" si="49"/>
        <v>873</v>
      </c>
      <c r="E1229" s="46">
        <f t="shared" si="48"/>
        <v>1047.5999999999999</v>
      </c>
      <c r="G1229" s="97">
        <f t="shared" si="45"/>
        <v>913</v>
      </c>
      <c r="H1229" s="98">
        <f t="shared" si="46"/>
        <v>1095.5999999999999</v>
      </c>
    </row>
    <row r="1230" spans="1:8" ht="37.5" x14ac:dyDescent="0.3">
      <c r="A1230" s="9">
        <v>1140</v>
      </c>
      <c r="B1230" s="22" t="s">
        <v>2147</v>
      </c>
      <c r="C1230" s="20" t="s">
        <v>2548</v>
      </c>
      <c r="D1230" s="47">
        <f t="shared" si="49"/>
        <v>873</v>
      </c>
      <c r="E1230" s="46">
        <f t="shared" si="48"/>
        <v>1047.5999999999999</v>
      </c>
      <c r="G1230" s="97">
        <f t="shared" si="45"/>
        <v>913</v>
      </c>
      <c r="H1230" s="98">
        <f t="shared" si="46"/>
        <v>1095.5999999999999</v>
      </c>
    </row>
    <row r="1231" spans="1:8" ht="37.5" x14ac:dyDescent="0.3">
      <c r="A1231" s="9">
        <v>1141</v>
      </c>
      <c r="B1231" s="22" t="s">
        <v>2148</v>
      </c>
      <c r="C1231" s="20" t="s">
        <v>2549</v>
      </c>
      <c r="D1231" s="47">
        <f>212*3</f>
        <v>636</v>
      </c>
      <c r="E1231" s="46">
        <f t="shared" si="48"/>
        <v>763.19999999999993</v>
      </c>
      <c r="G1231" s="97">
        <f t="shared" si="45"/>
        <v>665</v>
      </c>
      <c r="H1231" s="98">
        <f t="shared" si="46"/>
        <v>798</v>
      </c>
    </row>
    <row r="1232" spans="1:8" ht="37.5" x14ac:dyDescent="0.3">
      <c r="A1232" s="9">
        <v>1142</v>
      </c>
      <c r="B1232" s="22" t="s">
        <v>2149</v>
      </c>
      <c r="C1232" s="20" t="s">
        <v>2550</v>
      </c>
      <c r="D1232" s="47">
        <f t="shared" si="49"/>
        <v>873</v>
      </c>
      <c r="E1232" s="46">
        <f t="shared" si="48"/>
        <v>1047.5999999999999</v>
      </c>
      <c r="G1232" s="97">
        <f t="shared" si="45"/>
        <v>913</v>
      </c>
      <c r="H1232" s="98">
        <f t="shared" si="46"/>
        <v>1095.5999999999999</v>
      </c>
    </row>
    <row r="1233" spans="1:8" ht="37.5" x14ac:dyDescent="0.3">
      <c r="A1233" s="9">
        <v>1143</v>
      </c>
      <c r="B1233" s="22" t="s">
        <v>2150</v>
      </c>
      <c r="C1233" s="20" t="s">
        <v>2551</v>
      </c>
      <c r="D1233" s="47">
        <f>212*3</f>
        <v>636</v>
      </c>
      <c r="E1233" s="46">
        <f t="shared" si="48"/>
        <v>763.19999999999993</v>
      </c>
      <c r="G1233" s="97">
        <f t="shared" si="45"/>
        <v>665</v>
      </c>
      <c r="H1233" s="98">
        <f t="shared" si="46"/>
        <v>798</v>
      </c>
    </row>
    <row r="1234" spans="1:8" ht="37.5" x14ac:dyDescent="0.3">
      <c r="A1234" s="9">
        <v>1144</v>
      </c>
      <c r="B1234" s="22" t="s">
        <v>2151</v>
      </c>
      <c r="C1234" s="20" t="s">
        <v>2552</v>
      </c>
      <c r="D1234" s="47">
        <f t="shared" si="49"/>
        <v>873</v>
      </c>
      <c r="E1234" s="46">
        <f t="shared" si="48"/>
        <v>1047.5999999999999</v>
      </c>
      <c r="G1234" s="97">
        <f t="shared" si="45"/>
        <v>913</v>
      </c>
      <c r="H1234" s="98">
        <f t="shared" si="46"/>
        <v>1095.5999999999999</v>
      </c>
    </row>
    <row r="1235" spans="1:8" ht="37.5" x14ac:dyDescent="0.3">
      <c r="A1235" s="9">
        <v>1145</v>
      </c>
      <c r="B1235" s="22" t="s">
        <v>2152</v>
      </c>
      <c r="C1235" s="20" t="s">
        <v>2553</v>
      </c>
      <c r="D1235" s="47">
        <f>212*3</f>
        <v>636</v>
      </c>
      <c r="E1235" s="46">
        <f t="shared" si="48"/>
        <v>763.19999999999993</v>
      </c>
      <c r="G1235" s="97">
        <f t="shared" si="45"/>
        <v>665</v>
      </c>
      <c r="H1235" s="98">
        <f t="shared" si="46"/>
        <v>798</v>
      </c>
    </row>
    <row r="1236" spans="1:8" ht="37.5" x14ac:dyDescent="0.3">
      <c r="A1236" s="9">
        <v>1146</v>
      </c>
      <c r="B1236" s="22" t="s">
        <v>2153</v>
      </c>
      <c r="C1236" s="20" t="s">
        <v>2554</v>
      </c>
      <c r="D1236" s="47">
        <f>212*3</f>
        <v>636</v>
      </c>
      <c r="E1236" s="46">
        <f t="shared" si="48"/>
        <v>763.19999999999993</v>
      </c>
      <c r="G1236" s="97">
        <f t="shared" ref="G1236:G1299" si="50">ROUND(D1236*1.046,0)</f>
        <v>665</v>
      </c>
      <c r="H1236" s="98">
        <f t="shared" ref="H1236:H1299" si="51">G1236*1.2</f>
        <v>798</v>
      </c>
    </row>
    <row r="1237" spans="1:8" ht="37.5" x14ac:dyDescent="0.3">
      <c r="A1237" s="9">
        <v>1147</v>
      </c>
      <c r="B1237" s="22" t="s">
        <v>2154</v>
      </c>
      <c r="C1237" s="20" t="s">
        <v>2555</v>
      </c>
      <c r="D1237" s="47">
        <f>212*3</f>
        <v>636</v>
      </c>
      <c r="E1237" s="46">
        <f t="shared" si="48"/>
        <v>763.19999999999993</v>
      </c>
      <c r="G1237" s="97">
        <f t="shared" si="50"/>
        <v>665</v>
      </c>
      <c r="H1237" s="98">
        <f t="shared" si="51"/>
        <v>798</v>
      </c>
    </row>
    <row r="1238" spans="1:8" ht="37.5" x14ac:dyDescent="0.3">
      <c r="A1238" s="9">
        <v>1148</v>
      </c>
      <c r="B1238" s="22" t="s">
        <v>2155</v>
      </c>
      <c r="C1238" s="20" t="s">
        <v>2556</v>
      </c>
      <c r="D1238" s="47">
        <f t="shared" si="49"/>
        <v>873</v>
      </c>
      <c r="E1238" s="46">
        <f t="shared" si="48"/>
        <v>1047.5999999999999</v>
      </c>
      <c r="G1238" s="97">
        <f t="shared" si="50"/>
        <v>913</v>
      </c>
      <c r="H1238" s="98">
        <f t="shared" si="51"/>
        <v>1095.5999999999999</v>
      </c>
    </row>
    <row r="1239" spans="1:8" ht="37.5" x14ac:dyDescent="0.3">
      <c r="A1239" s="9">
        <v>1149</v>
      </c>
      <c r="B1239" s="22" t="s">
        <v>2156</v>
      </c>
      <c r="C1239" s="20" t="s">
        <v>2557</v>
      </c>
      <c r="D1239" s="47">
        <f t="shared" si="49"/>
        <v>873</v>
      </c>
      <c r="E1239" s="46">
        <f t="shared" si="48"/>
        <v>1047.5999999999999</v>
      </c>
      <c r="G1239" s="97">
        <f t="shared" si="50"/>
        <v>913</v>
      </c>
      <c r="H1239" s="98">
        <f t="shared" si="51"/>
        <v>1095.5999999999999</v>
      </c>
    </row>
    <row r="1240" spans="1:8" ht="37.5" x14ac:dyDescent="0.3">
      <c r="A1240" s="9">
        <v>1150</v>
      </c>
      <c r="B1240" s="22" t="s">
        <v>2157</v>
      </c>
      <c r="C1240" s="20" t="s">
        <v>2558</v>
      </c>
      <c r="D1240" s="47">
        <f t="shared" si="49"/>
        <v>873</v>
      </c>
      <c r="E1240" s="46">
        <f t="shared" si="48"/>
        <v>1047.5999999999999</v>
      </c>
      <c r="G1240" s="97">
        <f t="shared" si="50"/>
        <v>913</v>
      </c>
      <c r="H1240" s="98">
        <f t="shared" si="51"/>
        <v>1095.5999999999999</v>
      </c>
    </row>
    <row r="1241" spans="1:8" ht="37.5" x14ac:dyDescent="0.3">
      <c r="A1241" s="9">
        <v>1151</v>
      </c>
      <c r="B1241" s="22" t="s">
        <v>2158</v>
      </c>
      <c r="C1241" s="20" t="s">
        <v>2559</v>
      </c>
      <c r="D1241" s="47">
        <f t="shared" si="49"/>
        <v>873</v>
      </c>
      <c r="E1241" s="46">
        <f t="shared" si="48"/>
        <v>1047.5999999999999</v>
      </c>
      <c r="G1241" s="97">
        <f t="shared" si="50"/>
        <v>913</v>
      </c>
      <c r="H1241" s="98">
        <f t="shared" si="51"/>
        <v>1095.5999999999999</v>
      </c>
    </row>
    <row r="1242" spans="1:8" ht="37.5" x14ac:dyDescent="0.3">
      <c r="A1242" s="9">
        <v>1152</v>
      </c>
      <c r="B1242" s="22" t="s">
        <v>2159</v>
      </c>
      <c r="C1242" s="20" t="s">
        <v>2560</v>
      </c>
      <c r="D1242" s="47">
        <f t="shared" si="49"/>
        <v>873</v>
      </c>
      <c r="E1242" s="46">
        <f t="shared" si="48"/>
        <v>1047.5999999999999</v>
      </c>
      <c r="G1242" s="97">
        <f t="shared" si="50"/>
        <v>913</v>
      </c>
      <c r="H1242" s="98">
        <f t="shared" si="51"/>
        <v>1095.5999999999999</v>
      </c>
    </row>
    <row r="1243" spans="1:8" ht="37.5" x14ac:dyDescent="0.3">
      <c r="A1243" s="9">
        <v>1153</v>
      </c>
      <c r="B1243" s="22" t="s">
        <v>2160</v>
      </c>
      <c r="C1243" s="20" t="s">
        <v>2561</v>
      </c>
      <c r="D1243" s="47">
        <f>212*3</f>
        <v>636</v>
      </c>
      <c r="E1243" s="46">
        <f t="shared" si="48"/>
        <v>763.19999999999993</v>
      </c>
      <c r="G1243" s="97">
        <f t="shared" si="50"/>
        <v>665</v>
      </c>
      <c r="H1243" s="98">
        <f t="shared" si="51"/>
        <v>798</v>
      </c>
    </row>
    <row r="1244" spans="1:8" ht="37.5" x14ac:dyDescent="0.3">
      <c r="A1244" s="9">
        <v>1154</v>
      </c>
      <c r="B1244" s="22" t="s">
        <v>2161</v>
      </c>
      <c r="C1244" s="20" t="s">
        <v>2562</v>
      </c>
      <c r="D1244" s="47">
        <f>212*3</f>
        <v>636</v>
      </c>
      <c r="E1244" s="46">
        <f t="shared" si="48"/>
        <v>763.19999999999993</v>
      </c>
      <c r="G1244" s="97">
        <f t="shared" si="50"/>
        <v>665</v>
      </c>
      <c r="H1244" s="98">
        <f t="shared" si="51"/>
        <v>798</v>
      </c>
    </row>
    <row r="1245" spans="1:8" ht="37.5" x14ac:dyDescent="0.3">
      <c r="A1245" s="9">
        <v>1155</v>
      </c>
      <c r="B1245" s="22" t="s">
        <v>2162</v>
      </c>
      <c r="C1245" s="20" t="s">
        <v>2563</v>
      </c>
      <c r="D1245" s="47">
        <f t="shared" si="49"/>
        <v>873</v>
      </c>
      <c r="E1245" s="46">
        <f t="shared" si="48"/>
        <v>1047.5999999999999</v>
      </c>
      <c r="G1245" s="97">
        <f t="shared" si="50"/>
        <v>913</v>
      </c>
      <c r="H1245" s="98">
        <f t="shared" si="51"/>
        <v>1095.5999999999999</v>
      </c>
    </row>
    <row r="1246" spans="1:8" ht="37.5" x14ac:dyDescent="0.3">
      <c r="A1246" s="9">
        <v>1156</v>
      </c>
      <c r="B1246" s="22" t="s">
        <v>2163</v>
      </c>
      <c r="C1246" s="20" t="s">
        <v>2564</v>
      </c>
      <c r="D1246" s="47">
        <f>212*3</f>
        <v>636</v>
      </c>
      <c r="E1246" s="46">
        <f t="shared" si="48"/>
        <v>763.19999999999993</v>
      </c>
      <c r="G1246" s="97">
        <f t="shared" si="50"/>
        <v>665</v>
      </c>
      <c r="H1246" s="98">
        <f t="shared" si="51"/>
        <v>798</v>
      </c>
    </row>
    <row r="1247" spans="1:8" ht="37.5" x14ac:dyDescent="0.3">
      <c r="A1247" s="9">
        <v>1157</v>
      </c>
      <c r="B1247" s="22" t="s">
        <v>2164</v>
      </c>
      <c r="C1247" s="20" t="s">
        <v>2165</v>
      </c>
      <c r="D1247" s="47">
        <f>530*3</f>
        <v>1590</v>
      </c>
      <c r="E1247" s="46">
        <f t="shared" si="48"/>
        <v>1908</v>
      </c>
      <c r="G1247" s="97">
        <f t="shared" si="50"/>
        <v>1663</v>
      </c>
      <c r="H1247" s="98">
        <f t="shared" si="51"/>
        <v>1995.6</v>
      </c>
    </row>
    <row r="1248" spans="1:8" ht="37.5" x14ac:dyDescent="0.3">
      <c r="A1248" s="9">
        <v>1158</v>
      </c>
      <c r="B1248" s="22" t="s">
        <v>2166</v>
      </c>
      <c r="C1248" s="20" t="s">
        <v>2565</v>
      </c>
      <c r="D1248" s="47">
        <f>212*3</f>
        <v>636</v>
      </c>
      <c r="E1248" s="46">
        <f t="shared" si="48"/>
        <v>763.19999999999993</v>
      </c>
      <c r="G1248" s="97">
        <f t="shared" si="50"/>
        <v>665</v>
      </c>
      <c r="H1248" s="98">
        <f t="shared" si="51"/>
        <v>798</v>
      </c>
    </row>
    <row r="1249" spans="1:8" ht="37.5" x14ac:dyDescent="0.3">
      <c r="A1249" s="9">
        <v>1159</v>
      </c>
      <c r="B1249" s="22" t="s">
        <v>2167</v>
      </c>
      <c r="C1249" s="20" t="s">
        <v>2566</v>
      </c>
      <c r="D1249" s="47">
        <f t="shared" si="49"/>
        <v>873</v>
      </c>
      <c r="E1249" s="46">
        <f t="shared" si="48"/>
        <v>1047.5999999999999</v>
      </c>
      <c r="F1249" s="34"/>
      <c r="G1249" s="97">
        <f t="shared" si="50"/>
        <v>913</v>
      </c>
      <c r="H1249" s="98">
        <f t="shared" si="51"/>
        <v>1095.5999999999999</v>
      </c>
    </row>
    <row r="1250" spans="1:8" x14ac:dyDescent="0.3">
      <c r="A1250" s="9">
        <v>1160</v>
      </c>
      <c r="B1250" s="22"/>
      <c r="C1250" s="27" t="s">
        <v>2168</v>
      </c>
      <c r="D1250" s="27"/>
      <c r="E1250" s="27"/>
      <c r="F1250" s="57"/>
      <c r="G1250" s="97">
        <f t="shared" si="50"/>
        <v>0</v>
      </c>
      <c r="H1250" s="98"/>
    </row>
    <row r="1251" spans="1:8" ht="56.25" x14ac:dyDescent="0.3">
      <c r="A1251" s="9">
        <v>1161</v>
      </c>
      <c r="B1251" s="22" t="s">
        <v>474</v>
      </c>
      <c r="C1251" s="71" t="s">
        <v>2567</v>
      </c>
      <c r="D1251" s="47">
        <v>1832</v>
      </c>
      <c r="E1251" s="46">
        <f t="shared" si="48"/>
        <v>2198.4</v>
      </c>
      <c r="F1251" s="82"/>
      <c r="G1251" s="97">
        <f t="shared" si="50"/>
        <v>1916</v>
      </c>
      <c r="H1251" s="98">
        <f t="shared" si="51"/>
        <v>2299.1999999999998</v>
      </c>
    </row>
    <row r="1252" spans="1:8" ht="187.5" x14ac:dyDescent="0.3">
      <c r="A1252" s="9">
        <v>1162</v>
      </c>
      <c r="B1252" s="22" t="s">
        <v>475</v>
      </c>
      <c r="C1252" s="71" t="s">
        <v>2568</v>
      </c>
      <c r="D1252" s="47">
        <v>3526</v>
      </c>
      <c r="E1252" s="46">
        <f t="shared" si="48"/>
        <v>4231.2</v>
      </c>
      <c r="F1252" s="82"/>
      <c r="G1252" s="97">
        <f t="shared" si="50"/>
        <v>3688</v>
      </c>
      <c r="H1252" s="98">
        <f t="shared" si="51"/>
        <v>4425.5999999999995</v>
      </c>
    </row>
    <row r="1253" spans="1:8" x14ac:dyDescent="0.3">
      <c r="A1253" s="9">
        <v>1163</v>
      </c>
      <c r="B1253" s="22"/>
      <c r="C1253" s="27" t="s">
        <v>2169</v>
      </c>
      <c r="D1253" s="27"/>
      <c r="E1253" s="27"/>
      <c r="F1253" s="57"/>
      <c r="G1253" s="97">
        <f t="shared" si="50"/>
        <v>0</v>
      </c>
      <c r="H1253" s="98"/>
    </row>
    <row r="1254" spans="1:8" ht="37.5" x14ac:dyDescent="0.3">
      <c r="A1254" s="9">
        <v>1164</v>
      </c>
      <c r="B1254" s="22" t="s">
        <v>476</v>
      </c>
      <c r="C1254" s="20" t="s">
        <v>2569</v>
      </c>
      <c r="D1254" s="47">
        <v>1428</v>
      </c>
      <c r="E1254" s="46">
        <f t="shared" si="48"/>
        <v>1713.6</v>
      </c>
      <c r="F1254" s="82"/>
      <c r="G1254" s="97">
        <f t="shared" si="50"/>
        <v>1494</v>
      </c>
      <c r="H1254" s="98">
        <f t="shared" si="51"/>
        <v>1792.8</v>
      </c>
    </row>
    <row r="1255" spans="1:8" x14ac:dyDescent="0.3">
      <c r="A1255" s="9">
        <v>1165</v>
      </c>
      <c r="B1255" s="22"/>
      <c r="C1255" s="27" t="s">
        <v>2170</v>
      </c>
      <c r="D1255" s="47"/>
      <c r="E1255" s="27"/>
      <c r="F1255" s="57"/>
      <c r="G1255" s="97">
        <f t="shared" si="50"/>
        <v>0</v>
      </c>
      <c r="H1255" s="98"/>
    </row>
    <row r="1256" spans="1:8" ht="37.5" x14ac:dyDescent="0.3">
      <c r="A1256" s="9">
        <v>1166</v>
      </c>
      <c r="B1256" s="22" t="s">
        <v>477</v>
      </c>
      <c r="C1256" s="20" t="s">
        <v>2384</v>
      </c>
      <c r="D1256" s="47">
        <v>723</v>
      </c>
      <c r="E1256" s="46">
        <f t="shared" si="48"/>
        <v>867.6</v>
      </c>
      <c r="F1256" s="34"/>
      <c r="G1256" s="97">
        <f t="shared" si="50"/>
        <v>756</v>
      </c>
      <c r="H1256" s="98">
        <f t="shared" si="51"/>
        <v>907.19999999999993</v>
      </c>
    </row>
    <row r="1257" spans="1:8" x14ac:dyDescent="0.3">
      <c r="A1257" s="9">
        <v>1167</v>
      </c>
      <c r="B1257" s="22"/>
      <c r="C1257" s="27" t="s">
        <v>2171</v>
      </c>
      <c r="D1257" s="47"/>
      <c r="E1257" s="27"/>
      <c r="F1257" s="57"/>
      <c r="G1257" s="97">
        <f t="shared" si="50"/>
        <v>0</v>
      </c>
      <c r="H1257" s="98"/>
    </row>
    <row r="1258" spans="1:8" ht="37.5" x14ac:dyDescent="0.3">
      <c r="A1258" s="9">
        <v>1168</v>
      </c>
      <c r="B1258" s="22" t="s">
        <v>752</v>
      </c>
      <c r="C1258" s="20" t="s">
        <v>2570</v>
      </c>
      <c r="D1258" s="47">
        <f>208*3</f>
        <v>624</v>
      </c>
      <c r="E1258" s="46">
        <f t="shared" si="48"/>
        <v>748.8</v>
      </c>
      <c r="F1258" s="34"/>
      <c r="G1258" s="97">
        <f t="shared" si="50"/>
        <v>653</v>
      </c>
      <c r="H1258" s="98">
        <f t="shared" si="51"/>
        <v>783.6</v>
      </c>
    </row>
    <row r="1259" spans="1:8" ht="37.5" x14ac:dyDescent="0.3">
      <c r="A1259" s="9">
        <v>1169</v>
      </c>
      <c r="B1259" s="22" t="s">
        <v>753</v>
      </c>
      <c r="C1259" s="20" t="s">
        <v>2571</v>
      </c>
      <c r="D1259" s="47">
        <f t="shared" ref="D1259:D1273" si="52">208*3</f>
        <v>624</v>
      </c>
      <c r="E1259" s="46">
        <f t="shared" si="48"/>
        <v>748.8</v>
      </c>
      <c r="G1259" s="97">
        <f t="shared" si="50"/>
        <v>653</v>
      </c>
      <c r="H1259" s="98">
        <f t="shared" si="51"/>
        <v>783.6</v>
      </c>
    </row>
    <row r="1260" spans="1:8" ht="37.5" x14ac:dyDescent="0.3">
      <c r="A1260" s="9">
        <v>1170</v>
      </c>
      <c r="B1260" s="22" t="s">
        <v>754</v>
      </c>
      <c r="C1260" s="20" t="s">
        <v>2572</v>
      </c>
      <c r="D1260" s="47">
        <f t="shared" si="52"/>
        <v>624</v>
      </c>
      <c r="E1260" s="46">
        <f t="shared" si="48"/>
        <v>748.8</v>
      </c>
      <c r="G1260" s="97">
        <f t="shared" si="50"/>
        <v>653</v>
      </c>
      <c r="H1260" s="98">
        <f t="shared" si="51"/>
        <v>783.6</v>
      </c>
    </row>
    <row r="1261" spans="1:8" ht="37.5" x14ac:dyDescent="0.3">
      <c r="A1261" s="9">
        <v>1171</v>
      </c>
      <c r="B1261" s="22" t="s">
        <v>1232</v>
      </c>
      <c r="C1261" s="20" t="s">
        <v>2573</v>
      </c>
      <c r="D1261" s="47">
        <f t="shared" si="52"/>
        <v>624</v>
      </c>
      <c r="E1261" s="46">
        <f t="shared" si="48"/>
        <v>748.8</v>
      </c>
      <c r="G1261" s="97">
        <f t="shared" si="50"/>
        <v>653</v>
      </c>
      <c r="H1261" s="98">
        <f t="shared" si="51"/>
        <v>783.6</v>
      </c>
    </row>
    <row r="1262" spans="1:8" ht="37.5" x14ac:dyDescent="0.3">
      <c r="A1262" s="9">
        <v>1172</v>
      </c>
      <c r="B1262" s="22" t="s">
        <v>1239</v>
      </c>
      <c r="C1262" s="20" t="s">
        <v>2574</v>
      </c>
      <c r="D1262" s="47">
        <f t="shared" si="52"/>
        <v>624</v>
      </c>
      <c r="E1262" s="46">
        <f t="shared" si="48"/>
        <v>748.8</v>
      </c>
      <c r="G1262" s="97">
        <f t="shared" si="50"/>
        <v>653</v>
      </c>
      <c r="H1262" s="98">
        <f t="shared" si="51"/>
        <v>783.6</v>
      </c>
    </row>
    <row r="1263" spans="1:8" ht="37.5" x14ac:dyDescent="0.3">
      <c r="A1263" s="9">
        <v>1173</v>
      </c>
      <c r="B1263" s="22" t="s">
        <v>1275</v>
      </c>
      <c r="C1263" s="20" t="s">
        <v>2575</v>
      </c>
      <c r="D1263" s="47">
        <f t="shared" si="52"/>
        <v>624</v>
      </c>
      <c r="E1263" s="46">
        <f t="shared" si="48"/>
        <v>748.8</v>
      </c>
      <c r="G1263" s="97">
        <f t="shared" si="50"/>
        <v>653</v>
      </c>
      <c r="H1263" s="98">
        <f t="shared" si="51"/>
        <v>783.6</v>
      </c>
    </row>
    <row r="1264" spans="1:8" ht="37.5" x14ac:dyDescent="0.3">
      <c r="A1264" s="9">
        <v>1174</v>
      </c>
      <c r="B1264" s="22" t="s">
        <v>1276</v>
      </c>
      <c r="C1264" s="20" t="s">
        <v>2576</v>
      </c>
      <c r="D1264" s="47">
        <f t="shared" si="52"/>
        <v>624</v>
      </c>
      <c r="E1264" s="46">
        <f t="shared" si="48"/>
        <v>748.8</v>
      </c>
      <c r="G1264" s="97">
        <f t="shared" si="50"/>
        <v>653</v>
      </c>
      <c r="H1264" s="98">
        <f t="shared" si="51"/>
        <v>783.6</v>
      </c>
    </row>
    <row r="1265" spans="1:8" ht="37.5" x14ac:dyDescent="0.3">
      <c r="A1265" s="9">
        <v>1175</v>
      </c>
      <c r="B1265" s="22" t="s">
        <v>1277</v>
      </c>
      <c r="C1265" s="20" t="s">
        <v>2577</v>
      </c>
      <c r="D1265" s="47">
        <f t="shared" si="52"/>
        <v>624</v>
      </c>
      <c r="E1265" s="46">
        <f t="shared" si="48"/>
        <v>748.8</v>
      </c>
      <c r="G1265" s="97">
        <f t="shared" si="50"/>
        <v>653</v>
      </c>
      <c r="H1265" s="98">
        <f t="shared" si="51"/>
        <v>783.6</v>
      </c>
    </row>
    <row r="1266" spans="1:8" ht="37.5" x14ac:dyDescent="0.3">
      <c r="A1266" s="9">
        <v>1176</v>
      </c>
      <c r="B1266" s="22" t="s">
        <v>1278</v>
      </c>
      <c r="C1266" s="20" t="s">
        <v>2578</v>
      </c>
      <c r="D1266" s="47">
        <f t="shared" si="52"/>
        <v>624</v>
      </c>
      <c r="E1266" s="46">
        <f t="shared" si="48"/>
        <v>748.8</v>
      </c>
      <c r="G1266" s="97">
        <f t="shared" si="50"/>
        <v>653</v>
      </c>
      <c r="H1266" s="98">
        <f t="shared" si="51"/>
        <v>783.6</v>
      </c>
    </row>
    <row r="1267" spans="1:8" ht="37.5" x14ac:dyDescent="0.3">
      <c r="A1267" s="9">
        <v>1177</v>
      </c>
      <c r="B1267" s="22" t="s">
        <v>2172</v>
      </c>
      <c r="C1267" s="20" t="s">
        <v>2579</v>
      </c>
      <c r="D1267" s="47">
        <f t="shared" si="52"/>
        <v>624</v>
      </c>
      <c r="E1267" s="46">
        <f t="shared" si="48"/>
        <v>748.8</v>
      </c>
      <c r="G1267" s="97">
        <f t="shared" si="50"/>
        <v>653</v>
      </c>
      <c r="H1267" s="98">
        <f t="shared" si="51"/>
        <v>783.6</v>
      </c>
    </row>
    <row r="1268" spans="1:8" ht="37.5" x14ac:dyDescent="0.3">
      <c r="A1268" s="9">
        <v>1178</v>
      </c>
      <c r="B1268" s="22" t="s">
        <v>2173</v>
      </c>
      <c r="C1268" s="20" t="s">
        <v>2580</v>
      </c>
      <c r="D1268" s="47">
        <f t="shared" si="52"/>
        <v>624</v>
      </c>
      <c r="E1268" s="46">
        <f t="shared" si="48"/>
        <v>748.8</v>
      </c>
      <c r="G1268" s="97">
        <f t="shared" si="50"/>
        <v>653</v>
      </c>
      <c r="H1268" s="98">
        <f t="shared" si="51"/>
        <v>783.6</v>
      </c>
    </row>
    <row r="1269" spans="1:8" ht="37.5" x14ac:dyDescent="0.3">
      <c r="A1269" s="9">
        <v>1179</v>
      </c>
      <c r="B1269" s="22" t="s">
        <v>2174</v>
      </c>
      <c r="C1269" s="20" t="s">
        <v>2581</v>
      </c>
      <c r="D1269" s="47">
        <f t="shared" si="52"/>
        <v>624</v>
      </c>
      <c r="E1269" s="46">
        <f t="shared" si="48"/>
        <v>748.8</v>
      </c>
      <c r="G1269" s="97">
        <f t="shared" si="50"/>
        <v>653</v>
      </c>
      <c r="H1269" s="98">
        <f t="shared" si="51"/>
        <v>783.6</v>
      </c>
    </row>
    <row r="1270" spans="1:8" ht="37.5" x14ac:dyDescent="0.3">
      <c r="A1270" s="9">
        <v>1180</v>
      </c>
      <c r="B1270" s="22" t="s">
        <v>2175</v>
      </c>
      <c r="C1270" s="20" t="s">
        <v>2582</v>
      </c>
      <c r="D1270" s="47">
        <f t="shared" si="52"/>
        <v>624</v>
      </c>
      <c r="E1270" s="46">
        <f t="shared" si="48"/>
        <v>748.8</v>
      </c>
      <c r="G1270" s="97">
        <f t="shared" si="50"/>
        <v>653</v>
      </c>
      <c r="H1270" s="98">
        <f t="shared" si="51"/>
        <v>783.6</v>
      </c>
    </row>
    <row r="1271" spans="1:8" ht="37.5" x14ac:dyDescent="0.3">
      <c r="A1271" s="9">
        <v>1181</v>
      </c>
      <c r="B1271" s="22" t="s">
        <v>2176</v>
      </c>
      <c r="C1271" s="20" t="s">
        <v>2583</v>
      </c>
      <c r="D1271" s="47">
        <f t="shared" si="52"/>
        <v>624</v>
      </c>
      <c r="E1271" s="46">
        <f t="shared" si="48"/>
        <v>748.8</v>
      </c>
      <c r="G1271" s="97">
        <f t="shared" si="50"/>
        <v>653</v>
      </c>
      <c r="H1271" s="98">
        <f t="shared" si="51"/>
        <v>783.6</v>
      </c>
    </row>
    <row r="1272" spans="1:8" ht="37.5" x14ac:dyDescent="0.3">
      <c r="A1272" s="9">
        <v>1182</v>
      </c>
      <c r="B1272" s="22" t="s">
        <v>2177</v>
      </c>
      <c r="C1272" s="20" t="s">
        <v>2584</v>
      </c>
      <c r="D1272" s="47">
        <f t="shared" si="52"/>
        <v>624</v>
      </c>
      <c r="E1272" s="46">
        <f t="shared" si="48"/>
        <v>748.8</v>
      </c>
      <c r="G1272" s="97">
        <f t="shared" si="50"/>
        <v>653</v>
      </c>
      <c r="H1272" s="98">
        <f t="shared" si="51"/>
        <v>783.6</v>
      </c>
    </row>
    <row r="1273" spans="1:8" ht="37.5" x14ac:dyDescent="0.3">
      <c r="A1273" s="9">
        <v>1183</v>
      </c>
      <c r="B1273" s="22" t="s">
        <v>2178</v>
      </c>
      <c r="C1273" s="20" t="s">
        <v>2585</v>
      </c>
      <c r="D1273" s="47">
        <f t="shared" si="52"/>
        <v>624</v>
      </c>
      <c r="E1273" s="46">
        <f t="shared" si="48"/>
        <v>748.8</v>
      </c>
      <c r="G1273" s="97">
        <f t="shared" si="50"/>
        <v>653</v>
      </c>
      <c r="H1273" s="98">
        <f t="shared" si="51"/>
        <v>783.6</v>
      </c>
    </row>
    <row r="1274" spans="1:8" x14ac:dyDescent="0.3">
      <c r="A1274" s="9">
        <v>1184</v>
      </c>
      <c r="B1274" s="22"/>
      <c r="C1274" s="27" t="s">
        <v>2179</v>
      </c>
      <c r="D1274" s="27"/>
      <c r="E1274" s="27"/>
      <c r="F1274" s="57"/>
      <c r="G1274" s="97">
        <f t="shared" si="50"/>
        <v>0</v>
      </c>
      <c r="H1274" s="98"/>
    </row>
    <row r="1275" spans="1:8" ht="37.5" x14ac:dyDescent="0.3">
      <c r="A1275" s="9">
        <v>1185</v>
      </c>
      <c r="B1275" s="22" t="s">
        <v>755</v>
      </c>
      <c r="C1275" s="20" t="s">
        <v>2586</v>
      </c>
      <c r="D1275" s="47">
        <f>394*3</f>
        <v>1182</v>
      </c>
      <c r="E1275" s="46">
        <f t="shared" si="48"/>
        <v>1418.3999999999999</v>
      </c>
      <c r="G1275" s="97">
        <f t="shared" si="50"/>
        <v>1236</v>
      </c>
      <c r="H1275" s="98">
        <f t="shared" si="51"/>
        <v>1483.2</v>
      </c>
    </row>
    <row r="1276" spans="1:8" ht="37.5" x14ac:dyDescent="0.3">
      <c r="A1276" s="9">
        <v>1186</v>
      </c>
      <c r="B1276" s="22" t="s">
        <v>756</v>
      </c>
      <c r="C1276" s="20" t="s">
        <v>2587</v>
      </c>
      <c r="D1276" s="47">
        <f>237*3</f>
        <v>711</v>
      </c>
      <c r="E1276" s="46">
        <f t="shared" si="48"/>
        <v>853.19999999999993</v>
      </c>
      <c r="G1276" s="97">
        <f t="shared" si="50"/>
        <v>744</v>
      </c>
      <c r="H1276" s="98">
        <f t="shared" si="51"/>
        <v>892.8</v>
      </c>
    </row>
    <row r="1277" spans="1:8" ht="37.5" x14ac:dyDescent="0.3">
      <c r="A1277" s="9">
        <v>1187</v>
      </c>
      <c r="B1277" s="22" t="s">
        <v>757</v>
      </c>
      <c r="C1277" s="20" t="s">
        <v>2588</v>
      </c>
      <c r="D1277" s="47">
        <f>584*3</f>
        <v>1752</v>
      </c>
      <c r="E1277" s="46">
        <f t="shared" ref="E1277:E1316" si="53">D1277*1.2</f>
        <v>2102.4</v>
      </c>
      <c r="G1277" s="97">
        <f t="shared" si="50"/>
        <v>1833</v>
      </c>
      <c r="H1277" s="98">
        <f t="shared" si="51"/>
        <v>2199.6</v>
      </c>
    </row>
    <row r="1278" spans="1:8" ht="37.5" x14ac:dyDescent="0.3">
      <c r="A1278" s="9">
        <v>1188</v>
      </c>
      <c r="B1278" s="22" t="s">
        <v>758</v>
      </c>
      <c r="C1278" s="20" t="s">
        <v>2589</v>
      </c>
      <c r="D1278" s="47">
        <f>241*3</f>
        <v>723</v>
      </c>
      <c r="E1278" s="46">
        <f t="shared" si="53"/>
        <v>867.6</v>
      </c>
      <c r="G1278" s="97">
        <f t="shared" si="50"/>
        <v>756</v>
      </c>
      <c r="H1278" s="98">
        <f t="shared" si="51"/>
        <v>907.19999999999993</v>
      </c>
    </row>
    <row r="1279" spans="1:8" ht="37.5" x14ac:dyDescent="0.3">
      <c r="A1279" s="9">
        <v>1189</v>
      </c>
      <c r="B1279" s="22" t="s">
        <v>759</v>
      </c>
      <c r="C1279" s="20" t="s">
        <v>2590</v>
      </c>
      <c r="D1279" s="47">
        <f>422*3</f>
        <v>1266</v>
      </c>
      <c r="E1279" s="46">
        <f t="shared" si="53"/>
        <v>1519.2</v>
      </c>
      <c r="G1279" s="97">
        <f t="shared" si="50"/>
        <v>1324</v>
      </c>
      <c r="H1279" s="98">
        <f t="shared" si="51"/>
        <v>1588.8</v>
      </c>
    </row>
    <row r="1280" spans="1:8" ht="37.5" x14ac:dyDescent="0.3">
      <c r="A1280" s="9">
        <v>1190</v>
      </c>
      <c r="B1280" s="22" t="s">
        <v>760</v>
      </c>
      <c r="C1280" s="20" t="s">
        <v>2385</v>
      </c>
      <c r="D1280" s="47">
        <f>422*3</f>
        <v>1266</v>
      </c>
      <c r="E1280" s="46">
        <f t="shared" si="53"/>
        <v>1519.2</v>
      </c>
      <c r="G1280" s="97">
        <f t="shared" si="50"/>
        <v>1324</v>
      </c>
      <c r="H1280" s="98">
        <f t="shared" si="51"/>
        <v>1588.8</v>
      </c>
    </row>
    <row r="1281" spans="1:8" ht="37.5" x14ac:dyDescent="0.3">
      <c r="A1281" s="9">
        <v>1191</v>
      </c>
      <c r="B1281" s="22" t="s">
        <v>761</v>
      </c>
      <c r="C1281" s="20" t="s">
        <v>2591</v>
      </c>
      <c r="D1281" s="47">
        <f>422*3</f>
        <v>1266</v>
      </c>
      <c r="E1281" s="46">
        <f t="shared" si="53"/>
        <v>1519.2</v>
      </c>
      <c r="G1281" s="97">
        <f t="shared" si="50"/>
        <v>1324</v>
      </c>
      <c r="H1281" s="98">
        <f t="shared" si="51"/>
        <v>1588.8</v>
      </c>
    </row>
    <row r="1282" spans="1:8" ht="37.5" x14ac:dyDescent="0.3">
      <c r="A1282" s="9">
        <v>1192</v>
      </c>
      <c r="B1282" s="22" t="s">
        <v>2180</v>
      </c>
      <c r="C1282" s="20" t="s">
        <v>2592</v>
      </c>
      <c r="D1282" s="47">
        <f>282*3</f>
        <v>846</v>
      </c>
      <c r="E1282" s="46">
        <f t="shared" si="53"/>
        <v>1015.1999999999999</v>
      </c>
      <c r="G1282" s="97">
        <f t="shared" si="50"/>
        <v>885</v>
      </c>
      <c r="H1282" s="98">
        <f t="shared" si="51"/>
        <v>1062</v>
      </c>
    </row>
    <row r="1283" spans="1:8" s="37" customFormat="1" ht="37.5" x14ac:dyDescent="0.3">
      <c r="A1283" s="9">
        <v>1193</v>
      </c>
      <c r="B1283" s="22" t="s">
        <v>2181</v>
      </c>
      <c r="C1283" s="20" t="s">
        <v>2386</v>
      </c>
      <c r="D1283" s="47">
        <f>422*3</f>
        <v>1266</v>
      </c>
      <c r="E1283" s="46">
        <f t="shared" si="53"/>
        <v>1519.2</v>
      </c>
      <c r="G1283" s="97">
        <f t="shared" si="50"/>
        <v>1324</v>
      </c>
      <c r="H1283" s="98">
        <f t="shared" si="51"/>
        <v>1588.8</v>
      </c>
    </row>
    <row r="1284" spans="1:8" s="37" customFormat="1" ht="37.5" x14ac:dyDescent="0.3">
      <c r="A1284" s="9">
        <v>1194</v>
      </c>
      <c r="B1284" s="22" t="s">
        <v>2182</v>
      </c>
      <c r="C1284" s="20" t="s">
        <v>2387</v>
      </c>
      <c r="D1284" s="47">
        <f>282*3</f>
        <v>846</v>
      </c>
      <c r="E1284" s="46">
        <f t="shared" si="53"/>
        <v>1015.1999999999999</v>
      </c>
      <c r="G1284" s="97">
        <f t="shared" si="50"/>
        <v>885</v>
      </c>
      <c r="H1284" s="98">
        <f t="shared" si="51"/>
        <v>1062</v>
      </c>
    </row>
    <row r="1285" spans="1:8" ht="37.5" x14ac:dyDescent="0.3">
      <c r="A1285" s="9">
        <v>1195</v>
      </c>
      <c r="B1285" s="22" t="s">
        <v>2183</v>
      </c>
      <c r="C1285" s="20" t="s">
        <v>2388</v>
      </c>
      <c r="D1285" s="47"/>
      <c r="E1285" s="46">
        <f t="shared" si="53"/>
        <v>0</v>
      </c>
      <c r="G1285" s="97">
        <f t="shared" si="50"/>
        <v>0</v>
      </c>
      <c r="H1285" s="98"/>
    </row>
    <row r="1286" spans="1:8" ht="37.5" x14ac:dyDescent="0.3">
      <c r="A1286" s="9">
        <v>1196</v>
      </c>
      <c r="B1286" s="22" t="s">
        <v>2184</v>
      </c>
      <c r="C1286" s="20" t="s">
        <v>2389</v>
      </c>
      <c r="D1286" s="47">
        <f>427*3</f>
        <v>1281</v>
      </c>
      <c r="E1286" s="46">
        <f t="shared" si="53"/>
        <v>1537.2</v>
      </c>
      <c r="G1286" s="97">
        <f t="shared" si="50"/>
        <v>1340</v>
      </c>
      <c r="H1286" s="98">
        <f t="shared" si="51"/>
        <v>1608</v>
      </c>
    </row>
    <row r="1287" spans="1:8" ht="37.5" x14ac:dyDescent="0.3">
      <c r="A1287" s="9">
        <v>1197</v>
      </c>
      <c r="B1287" s="22" t="s">
        <v>2185</v>
      </c>
      <c r="C1287" s="20" t="s">
        <v>2593</v>
      </c>
      <c r="D1287" s="47">
        <f>433*3</f>
        <v>1299</v>
      </c>
      <c r="E1287" s="46">
        <f t="shared" si="53"/>
        <v>1558.8</v>
      </c>
      <c r="G1287" s="97">
        <f t="shared" si="50"/>
        <v>1359</v>
      </c>
      <c r="H1287" s="98">
        <f t="shared" si="51"/>
        <v>1630.8</v>
      </c>
    </row>
    <row r="1288" spans="1:8" ht="37.5" x14ac:dyDescent="0.3">
      <c r="A1288" s="9">
        <v>1198</v>
      </c>
      <c r="B1288" s="22" t="s">
        <v>2186</v>
      </c>
      <c r="C1288" s="20" t="s">
        <v>2594</v>
      </c>
      <c r="D1288" s="47">
        <f>402*3</f>
        <v>1206</v>
      </c>
      <c r="E1288" s="46">
        <f t="shared" si="53"/>
        <v>1447.2</v>
      </c>
      <c r="G1288" s="97">
        <f t="shared" si="50"/>
        <v>1261</v>
      </c>
      <c r="H1288" s="98">
        <f t="shared" si="51"/>
        <v>1513.2</v>
      </c>
    </row>
    <row r="1289" spans="1:8" ht="37.5" x14ac:dyDescent="0.3">
      <c r="A1289" s="9">
        <v>1199</v>
      </c>
      <c r="B1289" s="22" t="s">
        <v>2187</v>
      </c>
      <c r="C1289" s="20" t="s">
        <v>2595</v>
      </c>
      <c r="D1289" s="47">
        <f>402*3</f>
        <v>1206</v>
      </c>
      <c r="E1289" s="46">
        <f t="shared" si="53"/>
        <v>1447.2</v>
      </c>
      <c r="G1289" s="97">
        <f t="shared" si="50"/>
        <v>1261</v>
      </c>
      <c r="H1289" s="98">
        <f t="shared" si="51"/>
        <v>1513.2</v>
      </c>
    </row>
    <row r="1290" spans="1:8" ht="37.5" x14ac:dyDescent="0.3">
      <c r="A1290" s="9">
        <v>1200</v>
      </c>
      <c r="B1290" s="22" t="s">
        <v>2188</v>
      </c>
      <c r="C1290" s="20" t="s">
        <v>2596</v>
      </c>
      <c r="D1290" s="47">
        <f>422*3</f>
        <v>1266</v>
      </c>
      <c r="E1290" s="46">
        <f t="shared" si="53"/>
        <v>1519.2</v>
      </c>
      <c r="G1290" s="97">
        <f t="shared" si="50"/>
        <v>1324</v>
      </c>
      <c r="H1290" s="98">
        <f t="shared" si="51"/>
        <v>1588.8</v>
      </c>
    </row>
    <row r="1291" spans="1:8" ht="37.5" x14ac:dyDescent="0.3">
      <c r="A1291" s="9">
        <v>1201</v>
      </c>
      <c r="B1291" s="22" t="s">
        <v>2189</v>
      </c>
      <c r="C1291" s="20" t="s">
        <v>2597</v>
      </c>
      <c r="D1291" s="47">
        <f>422*3</f>
        <v>1266</v>
      </c>
      <c r="E1291" s="46">
        <f t="shared" si="53"/>
        <v>1519.2</v>
      </c>
      <c r="G1291" s="97">
        <f t="shared" si="50"/>
        <v>1324</v>
      </c>
      <c r="H1291" s="98">
        <f t="shared" si="51"/>
        <v>1588.8</v>
      </c>
    </row>
    <row r="1292" spans="1:8" ht="37.5" x14ac:dyDescent="0.3">
      <c r="A1292" s="9">
        <v>1202</v>
      </c>
      <c r="B1292" s="22" t="s">
        <v>2190</v>
      </c>
      <c r="C1292" s="20" t="s">
        <v>2598</v>
      </c>
      <c r="D1292" s="47">
        <f>422*3</f>
        <v>1266</v>
      </c>
      <c r="E1292" s="46">
        <f t="shared" si="53"/>
        <v>1519.2</v>
      </c>
      <c r="G1292" s="97">
        <f t="shared" si="50"/>
        <v>1324</v>
      </c>
      <c r="H1292" s="98">
        <f t="shared" si="51"/>
        <v>1588.8</v>
      </c>
    </row>
    <row r="1293" spans="1:8" ht="37.5" x14ac:dyDescent="0.3">
      <c r="A1293" s="9">
        <v>1203</v>
      </c>
      <c r="B1293" s="22" t="s">
        <v>2191</v>
      </c>
      <c r="C1293" s="20" t="s">
        <v>2599</v>
      </c>
      <c r="D1293" s="47">
        <f>584*3</f>
        <v>1752</v>
      </c>
      <c r="E1293" s="46">
        <f t="shared" si="53"/>
        <v>2102.4</v>
      </c>
      <c r="F1293" s="34"/>
      <c r="G1293" s="97">
        <f t="shared" si="50"/>
        <v>1833</v>
      </c>
      <c r="H1293" s="98">
        <f t="shared" si="51"/>
        <v>2199.6</v>
      </c>
    </row>
    <row r="1294" spans="1:8" x14ac:dyDescent="0.3">
      <c r="A1294" s="9">
        <v>1204</v>
      </c>
      <c r="B1294" s="22"/>
      <c r="C1294" s="27" t="s">
        <v>2192</v>
      </c>
      <c r="D1294" s="27"/>
      <c r="E1294" s="27"/>
      <c r="F1294" s="57"/>
      <c r="G1294" s="97">
        <f t="shared" si="50"/>
        <v>0</v>
      </c>
      <c r="H1294" s="98"/>
    </row>
    <row r="1295" spans="1:8" ht="37.5" x14ac:dyDescent="0.3">
      <c r="A1295" s="9">
        <v>1205</v>
      </c>
      <c r="B1295" s="22" t="s">
        <v>762</v>
      </c>
      <c r="C1295" s="20" t="s">
        <v>2600</v>
      </c>
      <c r="D1295" s="47">
        <v>1300</v>
      </c>
      <c r="E1295" s="46">
        <f t="shared" si="53"/>
        <v>1560</v>
      </c>
      <c r="F1295" s="34"/>
      <c r="G1295" s="97">
        <f t="shared" si="50"/>
        <v>1360</v>
      </c>
      <c r="H1295" s="98">
        <f t="shared" si="51"/>
        <v>1632</v>
      </c>
    </row>
    <row r="1296" spans="1:8" ht="37.5" x14ac:dyDescent="0.3">
      <c r="A1296" s="9">
        <v>1206</v>
      </c>
      <c r="B1296" s="22" t="s">
        <v>763</v>
      </c>
      <c r="C1296" s="20" t="s">
        <v>2601</v>
      </c>
      <c r="D1296" s="47">
        <v>1300</v>
      </c>
      <c r="E1296" s="46">
        <f t="shared" si="53"/>
        <v>1560</v>
      </c>
      <c r="G1296" s="97">
        <f t="shared" si="50"/>
        <v>1360</v>
      </c>
      <c r="H1296" s="98">
        <f t="shared" si="51"/>
        <v>1632</v>
      </c>
    </row>
    <row r="1297" spans="1:8" ht="37.5" x14ac:dyDescent="0.3">
      <c r="A1297" s="9">
        <v>1207</v>
      </c>
      <c r="B1297" s="22" t="s">
        <v>764</v>
      </c>
      <c r="C1297" s="20" t="s">
        <v>2602</v>
      </c>
      <c r="D1297" s="47">
        <v>1300</v>
      </c>
      <c r="E1297" s="46">
        <f t="shared" si="53"/>
        <v>1560</v>
      </c>
      <c r="G1297" s="97">
        <f t="shared" si="50"/>
        <v>1360</v>
      </c>
      <c r="H1297" s="98">
        <f t="shared" si="51"/>
        <v>1632</v>
      </c>
    </row>
    <row r="1298" spans="1:8" ht="37.5" x14ac:dyDescent="0.3">
      <c r="A1298" s="9">
        <v>1208</v>
      </c>
      <c r="B1298" s="22" t="s">
        <v>765</v>
      </c>
      <c r="C1298" s="20" t="s">
        <v>2603</v>
      </c>
      <c r="D1298" s="47">
        <v>1300</v>
      </c>
      <c r="E1298" s="46">
        <f t="shared" si="53"/>
        <v>1560</v>
      </c>
      <c r="G1298" s="97">
        <f t="shared" si="50"/>
        <v>1360</v>
      </c>
      <c r="H1298" s="98">
        <f t="shared" si="51"/>
        <v>1632</v>
      </c>
    </row>
    <row r="1299" spans="1:8" ht="37.5" x14ac:dyDescent="0.3">
      <c r="A1299" s="9">
        <v>1209</v>
      </c>
      <c r="B1299" s="22" t="s">
        <v>766</v>
      </c>
      <c r="C1299" s="20" t="s">
        <v>2604</v>
      </c>
      <c r="D1299" s="47">
        <v>1320</v>
      </c>
      <c r="E1299" s="46">
        <f t="shared" si="53"/>
        <v>1584</v>
      </c>
      <c r="G1299" s="97">
        <f t="shared" si="50"/>
        <v>1381</v>
      </c>
      <c r="H1299" s="98">
        <f t="shared" si="51"/>
        <v>1657.2</v>
      </c>
    </row>
    <row r="1300" spans="1:8" ht="37.5" x14ac:dyDescent="0.3">
      <c r="A1300" s="9">
        <v>1210</v>
      </c>
      <c r="B1300" s="22" t="s">
        <v>767</v>
      </c>
      <c r="C1300" s="20" t="s">
        <v>2605</v>
      </c>
      <c r="D1300" s="47">
        <v>1320</v>
      </c>
      <c r="E1300" s="46">
        <f t="shared" si="53"/>
        <v>1584</v>
      </c>
      <c r="G1300" s="97">
        <f t="shared" ref="G1300:G1363" si="54">ROUND(D1300*1.046,0)</f>
        <v>1381</v>
      </c>
      <c r="H1300" s="98">
        <f t="shared" ref="H1300:H1363" si="55">G1300*1.2</f>
        <v>1657.2</v>
      </c>
    </row>
    <row r="1301" spans="1:8" ht="37.5" x14ac:dyDescent="0.3">
      <c r="A1301" s="9">
        <v>1211</v>
      </c>
      <c r="B1301" s="22" t="s">
        <v>987</v>
      </c>
      <c r="C1301" s="20" t="s">
        <v>2606</v>
      </c>
      <c r="D1301" s="47">
        <v>3150</v>
      </c>
      <c r="E1301" s="46">
        <f t="shared" si="53"/>
        <v>3780</v>
      </c>
      <c r="G1301" s="97">
        <f t="shared" si="54"/>
        <v>3295</v>
      </c>
      <c r="H1301" s="98">
        <f t="shared" si="55"/>
        <v>3954</v>
      </c>
    </row>
    <row r="1302" spans="1:8" ht="37.5" x14ac:dyDescent="0.3">
      <c r="A1302" s="9">
        <v>1212</v>
      </c>
      <c r="B1302" s="22" t="s">
        <v>989</v>
      </c>
      <c r="C1302" s="20" t="s">
        <v>2607</v>
      </c>
      <c r="D1302" s="47">
        <v>3150</v>
      </c>
      <c r="E1302" s="46">
        <f t="shared" si="53"/>
        <v>3780</v>
      </c>
      <c r="G1302" s="97">
        <f t="shared" si="54"/>
        <v>3295</v>
      </c>
      <c r="H1302" s="98">
        <f t="shared" si="55"/>
        <v>3954</v>
      </c>
    </row>
    <row r="1303" spans="1:8" ht="37.5" x14ac:dyDescent="0.3">
      <c r="A1303" s="9">
        <v>1213</v>
      </c>
      <c r="B1303" s="22" t="s">
        <v>1234</v>
      </c>
      <c r="C1303" s="20" t="s">
        <v>2608</v>
      </c>
      <c r="D1303" s="47">
        <v>3150</v>
      </c>
      <c r="E1303" s="46">
        <f t="shared" si="53"/>
        <v>3780</v>
      </c>
      <c r="G1303" s="97">
        <f t="shared" si="54"/>
        <v>3295</v>
      </c>
      <c r="H1303" s="98">
        <f t="shared" si="55"/>
        <v>3954</v>
      </c>
    </row>
    <row r="1304" spans="1:8" ht="37.5" x14ac:dyDescent="0.3">
      <c r="A1304" s="9">
        <v>1214</v>
      </c>
      <c r="B1304" s="22" t="s">
        <v>1241</v>
      </c>
      <c r="C1304" s="20" t="s">
        <v>2609</v>
      </c>
      <c r="D1304" s="47">
        <v>3150</v>
      </c>
      <c r="E1304" s="46">
        <f t="shared" si="53"/>
        <v>3780</v>
      </c>
      <c r="G1304" s="97">
        <f t="shared" si="54"/>
        <v>3295</v>
      </c>
      <c r="H1304" s="98">
        <f t="shared" si="55"/>
        <v>3954</v>
      </c>
    </row>
    <row r="1305" spans="1:8" ht="37.5" x14ac:dyDescent="0.3">
      <c r="A1305" s="9">
        <v>1215</v>
      </c>
      <c r="B1305" s="22" t="s">
        <v>1243</v>
      </c>
      <c r="C1305" s="20" t="s">
        <v>2610</v>
      </c>
      <c r="D1305" s="47">
        <v>3150</v>
      </c>
      <c r="E1305" s="46">
        <f t="shared" si="53"/>
        <v>3780</v>
      </c>
      <c r="G1305" s="97">
        <f t="shared" si="54"/>
        <v>3295</v>
      </c>
      <c r="H1305" s="98">
        <f t="shared" si="55"/>
        <v>3954</v>
      </c>
    </row>
    <row r="1306" spans="1:8" ht="37.5" x14ac:dyDescent="0.3">
      <c r="A1306" s="9">
        <v>1216</v>
      </c>
      <c r="B1306" s="22" t="s">
        <v>1245</v>
      </c>
      <c r="C1306" s="20" t="s">
        <v>2611</v>
      </c>
      <c r="D1306" s="47">
        <v>3150</v>
      </c>
      <c r="E1306" s="46">
        <f t="shared" si="53"/>
        <v>3780</v>
      </c>
      <c r="G1306" s="97">
        <f t="shared" si="54"/>
        <v>3295</v>
      </c>
      <c r="H1306" s="98">
        <f t="shared" si="55"/>
        <v>3954</v>
      </c>
    </row>
    <row r="1307" spans="1:8" ht="37.5" x14ac:dyDescent="0.3">
      <c r="A1307" s="9">
        <v>1217</v>
      </c>
      <c r="B1307" s="22" t="s">
        <v>1283</v>
      </c>
      <c r="C1307" s="20" t="s">
        <v>2612</v>
      </c>
      <c r="D1307" s="47">
        <v>3150</v>
      </c>
      <c r="E1307" s="46">
        <f t="shared" si="53"/>
        <v>3780</v>
      </c>
      <c r="G1307" s="97">
        <f t="shared" si="54"/>
        <v>3295</v>
      </c>
      <c r="H1307" s="98">
        <f t="shared" si="55"/>
        <v>3954</v>
      </c>
    </row>
    <row r="1308" spans="1:8" ht="37.5" x14ac:dyDescent="0.3">
      <c r="A1308" s="9">
        <v>1218</v>
      </c>
      <c r="B1308" s="22" t="s">
        <v>1284</v>
      </c>
      <c r="C1308" s="20" t="s">
        <v>2613</v>
      </c>
      <c r="D1308" s="47">
        <v>3150</v>
      </c>
      <c r="E1308" s="46">
        <f t="shared" si="53"/>
        <v>3780</v>
      </c>
      <c r="G1308" s="97">
        <f t="shared" si="54"/>
        <v>3295</v>
      </c>
      <c r="H1308" s="98">
        <f t="shared" si="55"/>
        <v>3954</v>
      </c>
    </row>
    <row r="1309" spans="1:8" ht="37.5" x14ac:dyDescent="0.3">
      <c r="A1309" s="9">
        <v>1219</v>
      </c>
      <c r="B1309" s="22" t="s">
        <v>1285</v>
      </c>
      <c r="C1309" s="20" t="s">
        <v>2614</v>
      </c>
      <c r="D1309" s="47">
        <v>3150</v>
      </c>
      <c r="E1309" s="46">
        <f t="shared" si="53"/>
        <v>3780</v>
      </c>
      <c r="G1309" s="97">
        <f t="shared" si="54"/>
        <v>3295</v>
      </c>
      <c r="H1309" s="98">
        <f t="shared" si="55"/>
        <v>3954</v>
      </c>
    </row>
    <row r="1310" spans="1:8" ht="37.5" x14ac:dyDescent="0.3">
      <c r="A1310" s="9">
        <v>1220</v>
      </c>
      <c r="B1310" s="22" t="s">
        <v>1286</v>
      </c>
      <c r="C1310" s="20" t="s">
        <v>2390</v>
      </c>
      <c r="D1310" s="47">
        <v>1402</v>
      </c>
      <c r="E1310" s="46">
        <f t="shared" si="53"/>
        <v>1682.3999999999999</v>
      </c>
      <c r="G1310" s="97">
        <f t="shared" si="54"/>
        <v>1466</v>
      </c>
      <c r="H1310" s="98">
        <f t="shared" si="55"/>
        <v>1759.2</v>
      </c>
    </row>
    <row r="1311" spans="1:8" ht="37.5" x14ac:dyDescent="0.3">
      <c r="A1311" s="9">
        <v>1221</v>
      </c>
      <c r="B1311" s="22" t="s">
        <v>1287</v>
      </c>
      <c r="C1311" s="20" t="s">
        <v>2391</v>
      </c>
      <c r="D1311" s="47">
        <v>1990</v>
      </c>
      <c r="E1311" s="46">
        <f t="shared" si="53"/>
        <v>2388</v>
      </c>
      <c r="G1311" s="97">
        <f t="shared" si="54"/>
        <v>2082</v>
      </c>
      <c r="H1311" s="98">
        <f t="shared" si="55"/>
        <v>2498.4</v>
      </c>
    </row>
    <row r="1312" spans="1:8" ht="37.5" x14ac:dyDescent="0.3">
      <c r="A1312" s="9">
        <v>1222</v>
      </c>
      <c r="B1312" s="22" t="s">
        <v>1288</v>
      </c>
      <c r="C1312" s="20" t="s">
        <v>2392</v>
      </c>
      <c r="D1312" s="47">
        <v>1900</v>
      </c>
      <c r="E1312" s="46">
        <f t="shared" si="53"/>
        <v>2280</v>
      </c>
      <c r="G1312" s="97">
        <f t="shared" si="54"/>
        <v>1987</v>
      </c>
      <c r="H1312" s="98">
        <f t="shared" si="55"/>
        <v>2384.4</v>
      </c>
    </row>
    <row r="1313" spans="1:8" ht="37.5" x14ac:dyDescent="0.3">
      <c r="A1313" s="9">
        <v>1223</v>
      </c>
      <c r="B1313" s="22" t="s">
        <v>1289</v>
      </c>
      <c r="C1313" s="20" t="s">
        <v>2393</v>
      </c>
      <c r="D1313" s="47">
        <v>3899</v>
      </c>
      <c r="E1313" s="46">
        <f t="shared" si="53"/>
        <v>4678.8</v>
      </c>
      <c r="G1313" s="97">
        <f t="shared" si="54"/>
        <v>4078</v>
      </c>
      <c r="H1313" s="98">
        <f t="shared" si="55"/>
        <v>4893.5999999999995</v>
      </c>
    </row>
    <row r="1314" spans="1:8" x14ac:dyDescent="0.3">
      <c r="A1314" s="9">
        <v>1224</v>
      </c>
      <c r="B1314" s="22" t="s">
        <v>1290</v>
      </c>
      <c r="C1314" s="20" t="s">
        <v>2615</v>
      </c>
      <c r="D1314" s="47">
        <v>1300</v>
      </c>
      <c r="E1314" s="46">
        <f t="shared" si="53"/>
        <v>1560</v>
      </c>
      <c r="G1314" s="97">
        <f t="shared" si="54"/>
        <v>1360</v>
      </c>
      <c r="H1314" s="98">
        <f t="shared" si="55"/>
        <v>1632</v>
      </c>
    </row>
    <row r="1315" spans="1:8" ht="37.5" x14ac:dyDescent="0.3">
      <c r="A1315" s="9">
        <v>1225</v>
      </c>
      <c r="B1315" s="22" t="s">
        <v>1291</v>
      </c>
      <c r="C1315" s="20" t="s">
        <v>2616</v>
      </c>
      <c r="D1315" s="47">
        <v>1550</v>
      </c>
      <c r="E1315" s="46">
        <f t="shared" si="53"/>
        <v>1860</v>
      </c>
      <c r="G1315" s="97">
        <f t="shared" si="54"/>
        <v>1621</v>
      </c>
      <c r="H1315" s="98">
        <f t="shared" si="55"/>
        <v>1945.1999999999998</v>
      </c>
    </row>
    <row r="1316" spans="1:8" ht="37.5" x14ac:dyDescent="0.3">
      <c r="A1316" s="9">
        <v>1226</v>
      </c>
      <c r="B1316" s="22" t="s">
        <v>1292</v>
      </c>
      <c r="C1316" s="20" t="s">
        <v>2617</v>
      </c>
      <c r="D1316" s="47">
        <v>950</v>
      </c>
      <c r="E1316" s="46">
        <f t="shared" si="53"/>
        <v>1140</v>
      </c>
      <c r="F1316" s="34"/>
      <c r="G1316" s="97">
        <f t="shared" si="54"/>
        <v>994</v>
      </c>
      <c r="H1316" s="98">
        <f t="shared" si="55"/>
        <v>1192.8</v>
      </c>
    </row>
    <row r="1317" spans="1:8" x14ac:dyDescent="0.3">
      <c r="A1317" s="9">
        <v>1227</v>
      </c>
      <c r="B1317" s="22"/>
      <c r="C1317" s="27" t="s">
        <v>2193</v>
      </c>
      <c r="D1317" s="27"/>
      <c r="E1317" s="27"/>
      <c r="F1317" s="57"/>
      <c r="G1317" s="97">
        <f t="shared" si="54"/>
        <v>0</v>
      </c>
      <c r="H1317" s="98"/>
    </row>
    <row r="1318" spans="1:8" x14ac:dyDescent="0.3">
      <c r="A1318" s="9">
        <v>1228</v>
      </c>
      <c r="B1318" s="22"/>
      <c r="C1318" s="27" t="s">
        <v>2194</v>
      </c>
      <c r="D1318" s="27"/>
      <c r="E1318" s="27"/>
      <c r="F1318" s="57"/>
      <c r="G1318" s="97">
        <f t="shared" si="54"/>
        <v>0</v>
      </c>
      <c r="H1318" s="98"/>
    </row>
    <row r="1319" spans="1:8" ht="75" x14ac:dyDescent="0.3">
      <c r="A1319" s="9">
        <v>1229</v>
      </c>
      <c r="B1319" s="22" t="s">
        <v>411</v>
      </c>
      <c r="C1319" s="20" t="s">
        <v>2195</v>
      </c>
      <c r="D1319" s="47">
        <v>2367</v>
      </c>
      <c r="E1319" s="46">
        <f t="shared" ref="E1319:E1364" si="56">D1319*1.2</f>
        <v>2840.4</v>
      </c>
      <c r="F1319" s="34"/>
      <c r="G1319" s="97">
        <f t="shared" si="54"/>
        <v>2476</v>
      </c>
      <c r="H1319" s="98">
        <f t="shared" si="55"/>
        <v>2971.2</v>
      </c>
    </row>
    <row r="1320" spans="1:8" ht="75" x14ac:dyDescent="0.3">
      <c r="A1320" s="9">
        <v>1230</v>
      </c>
      <c r="B1320" s="22" t="s">
        <v>412</v>
      </c>
      <c r="C1320" s="20" t="s">
        <v>2196</v>
      </c>
      <c r="D1320" s="47">
        <v>1921</v>
      </c>
      <c r="E1320" s="46">
        <f t="shared" si="56"/>
        <v>2305.1999999999998</v>
      </c>
      <c r="F1320" s="34"/>
      <c r="G1320" s="97">
        <f t="shared" si="54"/>
        <v>2009</v>
      </c>
      <c r="H1320" s="98">
        <f t="shared" si="55"/>
        <v>2410.7999999999997</v>
      </c>
    </row>
    <row r="1321" spans="1:8" ht="56.25" x14ac:dyDescent="0.3">
      <c r="A1321" s="9">
        <v>1231</v>
      </c>
      <c r="B1321" s="22" t="s">
        <v>413</v>
      </c>
      <c r="C1321" s="70" t="s">
        <v>2197</v>
      </c>
      <c r="D1321" s="47">
        <v>2499</v>
      </c>
      <c r="E1321" s="46">
        <f t="shared" si="56"/>
        <v>2998.7999999999997</v>
      </c>
      <c r="F1321" s="34"/>
      <c r="G1321" s="97">
        <f t="shared" si="54"/>
        <v>2614</v>
      </c>
      <c r="H1321" s="98">
        <f t="shared" si="55"/>
        <v>3136.7999999999997</v>
      </c>
    </row>
    <row r="1322" spans="1:8" ht="37.5" x14ac:dyDescent="0.3">
      <c r="A1322" s="9">
        <v>1232</v>
      </c>
      <c r="B1322" s="22" t="s">
        <v>414</v>
      </c>
      <c r="C1322" s="70" t="s">
        <v>2198</v>
      </c>
      <c r="D1322" s="47">
        <v>1701</v>
      </c>
      <c r="E1322" s="46">
        <f t="shared" si="56"/>
        <v>2041.1999999999998</v>
      </c>
      <c r="F1322" s="34"/>
      <c r="G1322" s="97">
        <f t="shared" si="54"/>
        <v>1779</v>
      </c>
      <c r="H1322" s="98">
        <f t="shared" si="55"/>
        <v>2134.7999999999997</v>
      </c>
    </row>
    <row r="1323" spans="1:8" ht="56.25" x14ac:dyDescent="0.3">
      <c r="A1323" s="9">
        <v>1233</v>
      </c>
      <c r="B1323" s="22" t="s">
        <v>415</v>
      </c>
      <c r="C1323" s="70" t="s">
        <v>2199</v>
      </c>
      <c r="D1323" s="47">
        <v>2467</v>
      </c>
      <c r="E1323" s="46">
        <f t="shared" si="56"/>
        <v>2960.4</v>
      </c>
      <c r="F1323" s="34"/>
      <c r="G1323" s="97">
        <f t="shared" si="54"/>
        <v>2580</v>
      </c>
      <c r="H1323" s="98">
        <f t="shared" si="55"/>
        <v>3096</v>
      </c>
    </row>
    <row r="1324" spans="1:8" ht="75" x14ac:dyDescent="0.3">
      <c r="A1324" s="9">
        <v>1234</v>
      </c>
      <c r="B1324" s="22" t="s">
        <v>416</v>
      </c>
      <c r="C1324" s="20" t="s">
        <v>2200</v>
      </c>
      <c r="D1324" s="47">
        <v>3361</v>
      </c>
      <c r="E1324" s="46">
        <f t="shared" si="56"/>
        <v>4033.2</v>
      </c>
      <c r="F1324" s="34"/>
      <c r="G1324" s="97">
        <f t="shared" si="54"/>
        <v>3516</v>
      </c>
      <c r="H1324" s="98">
        <f t="shared" si="55"/>
        <v>4219.2</v>
      </c>
    </row>
    <row r="1325" spans="1:8" s="84" customFormat="1" ht="56.25" x14ac:dyDescent="0.3">
      <c r="A1325" s="9">
        <v>1235</v>
      </c>
      <c r="B1325" s="22" t="s">
        <v>417</v>
      </c>
      <c r="C1325" s="20" t="s">
        <v>2201</v>
      </c>
      <c r="D1325" s="47">
        <v>1354</v>
      </c>
      <c r="E1325" s="46">
        <f t="shared" si="56"/>
        <v>1624.8</v>
      </c>
      <c r="F1325" s="83"/>
      <c r="G1325" s="97">
        <f t="shared" si="54"/>
        <v>1416</v>
      </c>
      <c r="H1325" s="98">
        <f t="shared" si="55"/>
        <v>1699.2</v>
      </c>
    </row>
    <row r="1326" spans="1:8" s="84" customFormat="1" ht="75" x14ac:dyDescent="0.3">
      <c r="A1326" s="9">
        <v>1236</v>
      </c>
      <c r="B1326" s="22" t="s">
        <v>418</v>
      </c>
      <c r="C1326" s="20" t="s">
        <v>2202</v>
      </c>
      <c r="D1326" s="47">
        <v>2116</v>
      </c>
      <c r="E1326" s="46">
        <f t="shared" si="56"/>
        <v>2539.1999999999998</v>
      </c>
      <c r="F1326" s="83"/>
      <c r="G1326" s="97">
        <f t="shared" si="54"/>
        <v>2213</v>
      </c>
      <c r="H1326" s="98">
        <f t="shared" si="55"/>
        <v>2655.6</v>
      </c>
    </row>
    <row r="1327" spans="1:8" s="84" customFormat="1" ht="56.25" x14ac:dyDescent="0.3">
      <c r="A1327" s="9">
        <v>1237</v>
      </c>
      <c r="B1327" s="22" t="s">
        <v>419</v>
      </c>
      <c r="C1327" s="20" t="s">
        <v>2203</v>
      </c>
      <c r="D1327" s="47">
        <v>2116</v>
      </c>
      <c r="E1327" s="46">
        <f t="shared" si="56"/>
        <v>2539.1999999999998</v>
      </c>
      <c r="F1327" s="83"/>
      <c r="G1327" s="97">
        <f t="shared" si="54"/>
        <v>2213</v>
      </c>
      <c r="H1327" s="98">
        <f t="shared" si="55"/>
        <v>2655.6</v>
      </c>
    </row>
    <row r="1328" spans="1:8" s="84" customFormat="1" ht="37.5" x14ac:dyDescent="0.3">
      <c r="A1328" s="9">
        <v>1238</v>
      </c>
      <c r="B1328" s="22" t="s">
        <v>420</v>
      </c>
      <c r="C1328" s="20" t="s">
        <v>2204</v>
      </c>
      <c r="D1328" s="47">
        <v>1965</v>
      </c>
      <c r="E1328" s="46">
        <f t="shared" si="56"/>
        <v>2358</v>
      </c>
      <c r="F1328" s="83"/>
      <c r="G1328" s="97">
        <f t="shared" si="54"/>
        <v>2055</v>
      </c>
      <c r="H1328" s="98">
        <f t="shared" si="55"/>
        <v>2466</v>
      </c>
    </row>
    <row r="1329" spans="1:8" s="84" customFormat="1" ht="37.5" x14ac:dyDescent="0.3">
      <c r="A1329" s="9">
        <v>1239</v>
      </c>
      <c r="B1329" s="22" t="s">
        <v>421</v>
      </c>
      <c r="C1329" s="20" t="s">
        <v>2205</v>
      </c>
      <c r="D1329" s="47">
        <v>1965</v>
      </c>
      <c r="E1329" s="46">
        <f t="shared" si="56"/>
        <v>2358</v>
      </c>
      <c r="F1329" s="83"/>
      <c r="G1329" s="97">
        <f t="shared" si="54"/>
        <v>2055</v>
      </c>
      <c r="H1329" s="98">
        <f t="shared" si="55"/>
        <v>2466</v>
      </c>
    </row>
    <row r="1330" spans="1:8" s="84" customFormat="1" ht="37.5" x14ac:dyDescent="0.3">
      <c r="A1330" s="9">
        <v>1240</v>
      </c>
      <c r="B1330" s="22" t="s">
        <v>422</v>
      </c>
      <c r="C1330" s="20" t="s">
        <v>2206</v>
      </c>
      <c r="D1330" s="47">
        <v>1965</v>
      </c>
      <c r="E1330" s="46">
        <f t="shared" si="56"/>
        <v>2358</v>
      </c>
      <c r="F1330" s="83"/>
      <c r="G1330" s="97">
        <f t="shared" si="54"/>
        <v>2055</v>
      </c>
      <c r="H1330" s="98">
        <f t="shared" si="55"/>
        <v>2466</v>
      </c>
    </row>
    <row r="1331" spans="1:8" s="84" customFormat="1" ht="37.5" x14ac:dyDescent="0.3">
      <c r="A1331" s="9">
        <v>1241</v>
      </c>
      <c r="B1331" s="22" t="s">
        <v>423</v>
      </c>
      <c r="C1331" s="20" t="s">
        <v>2207</v>
      </c>
      <c r="D1331" s="47">
        <v>1453</v>
      </c>
      <c r="E1331" s="46">
        <f t="shared" si="56"/>
        <v>1743.6</v>
      </c>
      <c r="F1331" s="83"/>
      <c r="G1331" s="97">
        <f t="shared" si="54"/>
        <v>1520</v>
      </c>
      <c r="H1331" s="98">
        <f t="shared" si="55"/>
        <v>1824</v>
      </c>
    </row>
    <row r="1332" spans="1:8" s="84" customFormat="1" x14ac:dyDescent="0.3">
      <c r="A1332" s="9">
        <v>1242</v>
      </c>
      <c r="B1332" s="22" t="s">
        <v>424</v>
      </c>
      <c r="C1332" s="20" t="s">
        <v>2208</v>
      </c>
      <c r="D1332" s="47">
        <v>1514</v>
      </c>
      <c r="E1332" s="46">
        <f t="shared" si="56"/>
        <v>1816.8</v>
      </c>
      <c r="F1332" s="83"/>
      <c r="G1332" s="97">
        <f t="shared" si="54"/>
        <v>1584</v>
      </c>
      <c r="H1332" s="98">
        <f t="shared" si="55"/>
        <v>1900.8</v>
      </c>
    </row>
    <row r="1333" spans="1:8" s="84" customFormat="1" x14ac:dyDescent="0.3">
      <c r="A1333" s="9">
        <v>1243</v>
      </c>
      <c r="B1333" s="22"/>
      <c r="C1333" s="27" t="s">
        <v>90</v>
      </c>
      <c r="D1333" s="47"/>
      <c r="E1333" s="46">
        <f t="shared" si="56"/>
        <v>0</v>
      </c>
      <c r="F1333" s="57"/>
      <c r="G1333" s="97">
        <f t="shared" si="54"/>
        <v>0</v>
      </c>
      <c r="H1333" s="98"/>
    </row>
    <row r="1334" spans="1:8" s="84" customFormat="1" ht="56.25" x14ac:dyDescent="0.3">
      <c r="A1334" s="9">
        <v>1244</v>
      </c>
      <c r="B1334" s="22" t="s">
        <v>425</v>
      </c>
      <c r="C1334" s="20" t="s">
        <v>2209</v>
      </c>
      <c r="D1334" s="47">
        <v>2325</v>
      </c>
      <c r="E1334" s="46">
        <f t="shared" si="56"/>
        <v>2790</v>
      </c>
      <c r="F1334" s="83"/>
      <c r="G1334" s="97">
        <f t="shared" si="54"/>
        <v>2432</v>
      </c>
      <c r="H1334" s="98">
        <f t="shared" si="55"/>
        <v>2918.4</v>
      </c>
    </row>
    <row r="1335" spans="1:8" ht="37.5" x14ac:dyDescent="0.3">
      <c r="A1335" s="9">
        <v>1245</v>
      </c>
      <c r="B1335" s="22" t="s">
        <v>426</v>
      </c>
      <c r="C1335" s="20" t="s">
        <v>2210</v>
      </c>
      <c r="D1335" s="47">
        <v>2467</v>
      </c>
      <c r="E1335" s="46">
        <f t="shared" si="56"/>
        <v>2960.4</v>
      </c>
      <c r="F1335" s="34"/>
      <c r="G1335" s="97">
        <f t="shared" si="54"/>
        <v>2580</v>
      </c>
      <c r="H1335" s="98">
        <f t="shared" si="55"/>
        <v>3096</v>
      </c>
    </row>
    <row r="1336" spans="1:8" ht="75" x14ac:dyDescent="0.3">
      <c r="A1336" s="9">
        <v>1246</v>
      </c>
      <c r="B1336" s="22" t="s">
        <v>427</v>
      </c>
      <c r="C1336" s="20" t="s">
        <v>2211</v>
      </c>
      <c r="D1336" s="47">
        <v>3258</v>
      </c>
      <c r="E1336" s="46">
        <f t="shared" si="56"/>
        <v>3909.6</v>
      </c>
      <c r="F1336" s="34"/>
      <c r="G1336" s="97">
        <f t="shared" si="54"/>
        <v>3408</v>
      </c>
      <c r="H1336" s="98">
        <f t="shared" si="55"/>
        <v>4089.6</v>
      </c>
    </row>
    <row r="1337" spans="1:8" ht="56.25" x14ac:dyDescent="0.3">
      <c r="A1337" s="9">
        <v>1247</v>
      </c>
      <c r="B1337" s="22" t="s">
        <v>428</v>
      </c>
      <c r="C1337" s="20" t="s">
        <v>2212</v>
      </c>
      <c r="D1337" s="47">
        <v>2116</v>
      </c>
      <c r="E1337" s="46">
        <f t="shared" si="56"/>
        <v>2539.1999999999998</v>
      </c>
      <c r="F1337" s="34"/>
      <c r="G1337" s="97">
        <f t="shared" si="54"/>
        <v>2213</v>
      </c>
      <c r="H1337" s="98">
        <f t="shared" si="55"/>
        <v>2655.6</v>
      </c>
    </row>
    <row r="1338" spans="1:8" ht="37.5" x14ac:dyDescent="0.3">
      <c r="A1338" s="9">
        <v>1248</v>
      </c>
      <c r="B1338" s="22" t="s">
        <v>429</v>
      </c>
      <c r="C1338" s="20" t="s">
        <v>1220</v>
      </c>
      <c r="D1338" s="47">
        <v>2116</v>
      </c>
      <c r="E1338" s="46">
        <f t="shared" si="56"/>
        <v>2539.1999999999998</v>
      </c>
      <c r="F1338" s="34"/>
      <c r="G1338" s="97">
        <f t="shared" si="54"/>
        <v>2213</v>
      </c>
      <c r="H1338" s="98">
        <f t="shared" si="55"/>
        <v>2655.6</v>
      </c>
    </row>
    <row r="1339" spans="1:8" ht="37.5" x14ac:dyDescent="0.3">
      <c r="A1339" s="9">
        <v>1249</v>
      </c>
      <c r="B1339" s="22" t="s">
        <v>430</v>
      </c>
      <c r="C1339" s="20" t="s">
        <v>1221</v>
      </c>
      <c r="D1339" s="47">
        <v>1847</v>
      </c>
      <c r="E1339" s="46">
        <f t="shared" si="56"/>
        <v>2216.4</v>
      </c>
      <c r="F1339" s="34"/>
      <c r="G1339" s="97">
        <f t="shared" si="54"/>
        <v>1932</v>
      </c>
      <c r="H1339" s="98">
        <f t="shared" si="55"/>
        <v>2318.4</v>
      </c>
    </row>
    <row r="1340" spans="1:8" ht="37.5" x14ac:dyDescent="0.3">
      <c r="A1340" s="9">
        <v>1250</v>
      </c>
      <c r="B1340" s="22" t="s">
        <v>431</v>
      </c>
      <c r="C1340" s="20" t="s">
        <v>1222</v>
      </c>
      <c r="D1340" s="47">
        <v>1780</v>
      </c>
      <c r="E1340" s="46">
        <f t="shared" si="56"/>
        <v>2136</v>
      </c>
      <c r="F1340" s="34"/>
      <c r="G1340" s="97">
        <f t="shared" si="54"/>
        <v>1862</v>
      </c>
      <c r="H1340" s="98">
        <f t="shared" si="55"/>
        <v>2234.4</v>
      </c>
    </row>
    <row r="1341" spans="1:8" ht="37.5" x14ac:dyDescent="0.3">
      <c r="A1341" s="9">
        <v>1251</v>
      </c>
      <c r="B1341" s="22" t="s">
        <v>432</v>
      </c>
      <c r="C1341" s="20" t="s">
        <v>1223</v>
      </c>
      <c r="D1341" s="47">
        <v>1817</v>
      </c>
      <c r="E1341" s="46">
        <f t="shared" si="56"/>
        <v>2180.4</v>
      </c>
      <c r="F1341" s="34"/>
      <c r="G1341" s="97">
        <f t="shared" si="54"/>
        <v>1901</v>
      </c>
      <c r="H1341" s="98">
        <f t="shared" si="55"/>
        <v>2281.1999999999998</v>
      </c>
    </row>
    <row r="1342" spans="1:8" x14ac:dyDescent="0.3">
      <c r="A1342" s="9">
        <v>1252</v>
      </c>
      <c r="B1342" s="22"/>
      <c r="C1342" s="27" t="s">
        <v>91</v>
      </c>
      <c r="D1342" s="47"/>
      <c r="E1342" s="46">
        <f t="shared" si="56"/>
        <v>0</v>
      </c>
      <c r="F1342" s="57"/>
      <c r="G1342" s="97">
        <f t="shared" si="54"/>
        <v>0</v>
      </c>
      <c r="H1342" s="98"/>
    </row>
    <row r="1343" spans="1:8" ht="56.25" x14ac:dyDescent="0.3">
      <c r="A1343" s="9">
        <v>1253</v>
      </c>
      <c r="B1343" s="22" t="s">
        <v>433</v>
      </c>
      <c r="C1343" s="20" t="s">
        <v>1422</v>
      </c>
      <c r="D1343" s="47">
        <v>2378</v>
      </c>
      <c r="E1343" s="46">
        <f t="shared" si="56"/>
        <v>2853.6</v>
      </c>
      <c r="F1343" s="34"/>
      <c r="G1343" s="97">
        <f t="shared" si="54"/>
        <v>2487</v>
      </c>
      <c r="H1343" s="98">
        <f t="shared" si="55"/>
        <v>2984.4</v>
      </c>
    </row>
    <row r="1344" spans="1:8" ht="37.5" x14ac:dyDescent="0.3">
      <c r="A1344" s="9">
        <v>1254</v>
      </c>
      <c r="B1344" s="22" t="s">
        <v>434</v>
      </c>
      <c r="C1344" s="20" t="s">
        <v>1423</v>
      </c>
      <c r="D1344" s="47">
        <v>1731</v>
      </c>
      <c r="E1344" s="46">
        <f t="shared" si="56"/>
        <v>2077.1999999999998</v>
      </c>
      <c r="F1344" s="34"/>
      <c r="G1344" s="97">
        <f t="shared" si="54"/>
        <v>1811</v>
      </c>
      <c r="H1344" s="98">
        <f t="shared" si="55"/>
        <v>2173.1999999999998</v>
      </c>
    </row>
    <row r="1345" spans="1:8" ht="37.5" x14ac:dyDescent="0.3">
      <c r="A1345" s="9">
        <v>1255</v>
      </c>
      <c r="B1345" s="22" t="s">
        <v>435</v>
      </c>
      <c r="C1345" s="20" t="s">
        <v>2213</v>
      </c>
      <c r="D1345" s="47">
        <v>2015</v>
      </c>
      <c r="E1345" s="46">
        <f t="shared" si="56"/>
        <v>2418</v>
      </c>
      <c r="F1345" s="34"/>
      <c r="G1345" s="97">
        <f t="shared" si="54"/>
        <v>2108</v>
      </c>
      <c r="H1345" s="98">
        <f t="shared" si="55"/>
        <v>2529.6</v>
      </c>
    </row>
    <row r="1346" spans="1:8" x14ac:dyDescent="0.3">
      <c r="A1346" s="9">
        <v>1256</v>
      </c>
      <c r="B1346" s="22" t="s">
        <v>436</v>
      </c>
      <c r="C1346" s="20" t="s">
        <v>2214</v>
      </c>
      <c r="D1346" s="47">
        <v>1514</v>
      </c>
      <c r="E1346" s="46">
        <f t="shared" si="56"/>
        <v>1816.8</v>
      </c>
      <c r="F1346" s="34"/>
      <c r="G1346" s="97">
        <f t="shared" si="54"/>
        <v>1584</v>
      </c>
      <c r="H1346" s="98">
        <f t="shared" si="55"/>
        <v>1900.8</v>
      </c>
    </row>
    <row r="1347" spans="1:8" ht="37.5" x14ac:dyDescent="0.3">
      <c r="A1347" s="9">
        <v>1257</v>
      </c>
      <c r="B1347" s="22" t="s">
        <v>437</v>
      </c>
      <c r="C1347" s="20" t="s">
        <v>2215</v>
      </c>
      <c r="D1347" s="47">
        <v>2347</v>
      </c>
      <c r="E1347" s="46">
        <f t="shared" si="56"/>
        <v>2816.4</v>
      </c>
      <c r="F1347" s="34"/>
      <c r="G1347" s="97">
        <f t="shared" si="54"/>
        <v>2455</v>
      </c>
      <c r="H1347" s="98">
        <f t="shared" si="55"/>
        <v>2946</v>
      </c>
    </row>
    <row r="1348" spans="1:8" ht="37.5" x14ac:dyDescent="0.3">
      <c r="A1348" s="9">
        <v>1258</v>
      </c>
      <c r="B1348" s="22" t="s">
        <v>438</v>
      </c>
      <c r="C1348" s="20" t="s">
        <v>2216</v>
      </c>
      <c r="D1348" s="47">
        <v>2360</v>
      </c>
      <c r="E1348" s="46">
        <f t="shared" si="56"/>
        <v>2832</v>
      </c>
      <c r="F1348" s="34"/>
      <c r="G1348" s="97">
        <f t="shared" si="54"/>
        <v>2469</v>
      </c>
      <c r="H1348" s="98">
        <f t="shared" si="55"/>
        <v>2962.7999999999997</v>
      </c>
    </row>
    <row r="1349" spans="1:8" ht="75" x14ac:dyDescent="0.3">
      <c r="A1349" s="9">
        <v>1259</v>
      </c>
      <c r="B1349" s="22" t="s">
        <v>439</v>
      </c>
      <c r="C1349" s="20" t="s">
        <v>2217</v>
      </c>
      <c r="D1349" s="47">
        <v>3073</v>
      </c>
      <c r="E1349" s="46">
        <f t="shared" si="56"/>
        <v>3687.6</v>
      </c>
      <c r="F1349" s="34"/>
      <c r="G1349" s="97">
        <f t="shared" si="54"/>
        <v>3214</v>
      </c>
      <c r="H1349" s="98">
        <f t="shared" si="55"/>
        <v>3856.7999999999997</v>
      </c>
    </row>
    <row r="1350" spans="1:8" ht="56.25" x14ac:dyDescent="0.3">
      <c r="A1350" s="9">
        <v>1260</v>
      </c>
      <c r="B1350" s="22" t="s">
        <v>440</v>
      </c>
      <c r="C1350" s="20" t="s">
        <v>2218</v>
      </c>
      <c r="D1350" s="47">
        <v>2261</v>
      </c>
      <c r="E1350" s="46">
        <f t="shared" si="56"/>
        <v>2713.2</v>
      </c>
      <c r="F1350" s="34"/>
      <c r="G1350" s="97">
        <f t="shared" si="54"/>
        <v>2365</v>
      </c>
      <c r="H1350" s="98">
        <f t="shared" si="55"/>
        <v>2838</v>
      </c>
    </row>
    <row r="1351" spans="1:8" ht="37.5" x14ac:dyDescent="0.3">
      <c r="A1351" s="9">
        <v>1261</v>
      </c>
      <c r="B1351" s="22" t="s">
        <v>441</v>
      </c>
      <c r="C1351" s="20" t="s">
        <v>2219</v>
      </c>
      <c r="D1351" s="47">
        <v>2261</v>
      </c>
      <c r="E1351" s="46">
        <f t="shared" si="56"/>
        <v>2713.2</v>
      </c>
      <c r="F1351" s="34"/>
      <c r="G1351" s="97">
        <f t="shared" si="54"/>
        <v>2365</v>
      </c>
      <c r="H1351" s="98">
        <f t="shared" si="55"/>
        <v>2838</v>
      </c>
    </row>
    <row r="1352" spans="1:8" ht="37.5" x14ac:dyDescent="0.3">
      <c r="A1352" s="9">
        <v>1262</v>
      </c>
      <c r="B1352" s="22" t="s">
        <v>442</v>
      </c>
      <c r="C1352" s="20" t="s">
        <v>2220</v>
      </c>
      <c r="D1352" s="47">
        <v>1595</v>
      </c>
      <c r="E1352" s="46">
        <f t="shared" si="56"/>
        <v>1914</v>
      </c>
      <c r="F1352" s="34"/>
      <c r="G1352" s="97">
        <f t="shared" si="54"/>
        <v>1668</v>
      </c>
      <c r="H1352" s="98">
        <f t="shared" si="55"/>
        <v>2001.6</v>
      </c>
    </row>
    <row r="1353" spans="1:8" ht="37.5" x14ac:dyDescent="0.3">
      <c r="A1353" s="9">
        <v>1263</v>
      </c>
      <c r="B1353" s="22" t="s">
        <v>443</v>
      </c>
      <c r="C1353" s="20" t="s">
        <v>2221</v>
      </c>
      <c r="D1353" s="47">
        <v>1619</v>
      </c>
      <c r="E1353" s="46">
        <f t="shared" si="56"/>
        <v>1942.8</v>
      </c>
      <c r="F1353" s="34"/>
      <c r="G1353" s="97">
        <f t="shared" si="54"/>
        <v>1693</v>
      </c>
      <c r="H1353" s="98">
        <f t="shared" si="55"/>
        <v>2031.6</v>
      </c>
    </row>
    <row r="1354" spans="1:8" ht="37.5" x14ac:dyDescent="0.3">
      <c r="A1354" s="9">
        <v>1264</v>
      </c>
      <c r="B1354" s="22" t="s">
        <v>444</v>
      </c>
      <c r="C1354" s="20" t="s">
        <v>2222</v>
      </c>
      <c r="D1354" s="47">
        <v>1590</v>
      </c>
      <c r="E1354" s="46">
        <f t="shared" si="56"/>
        <v>1908</v>
      </c>
      <c r="F1354" s="34"/>
      <c r="G1354" s="97">
        <f t="shared" si="54"/>
        <v>1663</v>
      </c>
      <c r="H1354" s="98">
        <f t="shared" si="55"/>
        <v>1995.6</v>
      </c>
    </row>
    <row r="1355" spans="1:8" x14ac:dyDescent="0.3">
      <c r="A1355" s="9">
        <v>1265</v>
      </c>
      <c r="B1355" s="22"/>
      <c r="C1355" s="27" t="s">
        <v>92</v>
      </c>
      <c r="D1355" s="47"/>
      <c r="E1355" s="46">
        <f t="shared" si="56"/>
        <v>0</v>
      </c>
      <c r="F1355" s="57"/>
      <c r="G1355" s="97">
        <f t="shared" si="54"/>
        <v>0</v>
      </c>
      <c r="H1355" s="98"/>
    </row>
    <row r="1356" spans="1:8" ht="56.25" x14ac:dyDescent="0.3">
      <c r="A1356" s="9">
        <v>1266</v>
      </c>
      <c r="B1356" s="22" t="s">
        <v>445</v>
      </c>
      <c r="C1356" s="20" t="s">
        <v>2223</v>
      </c>
      <c r="D1356" s="47">
        <v>2528</v>
      </c>
      <c r="E1356" s="46">
        <f t="shared" si="56"/>
        <v>3033.6</v>
      </c>
      <c r="F1356" s="34"/>
      <c r="G1356" s="97">
        <f t="shared" si="54"/>
        <v>2644</v>
      </c>
      <c r="H1356" s="98">
        <f t="shared" si="55"/>
        <v>3172.7999999999997</v>
      </c>
    </row>
    <row r="1357" spans="1:8" ht="37.5" x14ac:dyDescent="0.3">
      <c r="A1357" s="9">
        <v>1267</v>
      </c>
      <c r="B1357" s="22" t="s">
        <v>446</v>
      </c>
      <c r="C1357" s="20" t="s">
        <v>2224</v>
      </c>
      <c r="D1357" s="47">
        <v>1910</v>
      </c>
      <c r="E1357" s="46">
        <f t="shared" si="56"/>
        <v>2292</v>
      </c>
      <c r="F1357" s="34"/>
      <c r="G1357" s="97">
        <f t="shared" si="54"/>
        <v>1998</v>
      </c>
      <c r="H1357" s="98">
        <f t="shared" si="55"/>
        <v>2397.6</v>
      </c>
    </row>
    <row r="1358" spans="1:8" ht="37.5" x14ac:dyDescent="0.3">
      <c r="A1358" s="9">
        <v>1268</v>
      </c>
      <c r="B1358" s="22" t="s">
        <v>447</v>
      </c>
      <c r="C1358" s="20" t="s">
        <v>2225</v>
      </c>
      <c r="D1358" s="47">
        <v>1606</v>
      </c>
      <c r="E1358" s="46">
        <f t="shared" si="56"/>
        <v>1927.1999999999998</v>
      </c>
      <c r="F1358" s="34"/>
      <c r="G1358" s="97">
        <f t="shared" si="54"/>
        <v>1680</v>
      </c>
      <c r="H1358" s="98">
        <f t="shared" si="55"/>
        <v>2016</v>
      </c>
    </row>
    <row r="1359" spans="1:8" ht="37.5" x14ac:dyDescent="0.3">
      <c r="A1359" s="9">
        <v>1269</v>
      </c>
      <c r="B1359" s="22" t="s">
        <v>448</v>
      </c>
      <c r="C1359" s="20" t="s">
        <v>2226</v>
      </c>
      <c r="D1359" s="47">
        <v>1606</v>
      </c>
      <c r="E1359" s="46">
        <f t="shared" si="56"/>
        <v>1927.1999999999998</v>
      </c>
      <c r="F1359" s="34"/>
      <c r="G1359" s="97">
        <f t="shared" si="54"/>
        <v>1680</v>
      </c>
      <c r="H1359" s="98">
        <f t="shared" si="55"/>
        <v>2016</v>
      </c>
    </row>
    <row r="1360" spans="1:8" ht="37.5" x14ac:dyDescent="0.3">
      <c r="A1360" s="9">
        <v>1270</v>
      </c>
      <c r="B1360" s="22" t="s">
        <v>771</v>
      </c>
      <c r="C1360" s="20" t="s">
        <v>2227</v>
      </c>
      <c r="D1360" s="47">
        <v>1606</v>
      </c>
      <c r="E1360" s="46">
        <f t="shared" si="56"/>
        <v>1927.1999999999998</v>
      </c>
      <c r="F1360" s="34"/>
      <c r="G1360" s="97">
        <f t="shared" si="54"/>
        <v>1680</v>
      </c>
      <c r="H1360" s="98">
        <f t="shared" si="55"/>
        <v>2016</v>
      </c>
    </row>
    <row r="1361" spans="1:8" ht="56.25" x14ac:dyDescent="0.3">
      <c r="A1361" s="9">
        <v>1271</v>
      </c>
      <c r="B1361" s="22" t="s">
        <v>1224</v>
      </c>
      <c r="C1361" s="20" t="s">
        <v>2228</v>
      </c>
      <c r="D1361" s="47">
        <v>1384</v>
      </c>
      <c r="E1361" s="46">
        <f t="shared" si="56"/>
        <v>1660.8</v>
      </c>
      <c r="F1361" s="34"/>
      <c r="G1361" s="97">
        <f t="shared" si="54"/>
        <v>1448</v>
      </c>
      <c r="H1361" s="98">
        <f t="shared" si="55"/>
        <v>1737.6</v>
      </c>
    </row>
    <row r="1362" spans="1:8" ht="37.5" x14ac:dyDescent="0.3">
      <c r="A1362" s="9">
        <v>1272</v>
      </c>
      <c r="B1362" s="22" t="s">
        <v>1226</v>
      </c>
      <c r="C1362" s="20" t="s">
        <v>1225</v>
      </c>
      <c r="D1362" s="47">
        <v>1606</v>
      </c>
      <c r="E1362" s="46">
        <f t="shared" si="56"/>
        <v>1927.1999999999998</v>
      </c>
      <c r="F1362" s="34"/>
      <c r="G1362" s="97">
        <f t="shared" si="54"/>
        <v>1680</v>
      </c>
      <c r="H1362" s="98">
        <f t="shared" si="55"/>
        <v>2016</v>
      </c>
    </row>
    <row r="1363" spans="1:8" ht="56.25" x14ac:dyDescent="0.3">
      <c r="A1363" s="9">
        <v>1273</v>
      </c>
      <c r="B1363" s="22" t="s">
        <v>1227</v>
      </c>
      <c r="C1363" s="20" t="s">
        <v>2229</v>
      </c>
      <c r="D1363" s="47">
        <v>1439</v>
      </c>
      <c r="E1363" s="46">
        <f t="shared" si="56"/>
        <v>1726.8</v>
      </c>
      <c r="F1363" s="34"/>
      <c r="G1363" s="97">
        <f t="shared" si="54"/>
        <v>1505</v>
      </c>
      <c r="H1363" s="98">
        <f t="shared" si="55"/>
        <v>1806</v>
      </c>
    </row>
    <row r="1364" spans="1:8" ht="37.5" x14ac:dyDescent="0.3">
      <c r="A1364" s="9">
        <v>1274</v>
      </c>
      <c r="B1364" s="22" t="s">
        <v>1228</v>
      </c>
      <c r="C1364" s="20" t="s">
        <v>2230</v>
      </c>
      <c r="D1364" s="47">
        <v>1439</v>
      </c>
      <c r="E1364" s="46">
        <f t="shared" si="56"/>
        <v>1726.8</v>
      </c>
      <c r="F1364" s="34"/>
      <c r="G1364" s="97">
        <f t="shared" ref="G1364:G1427" si="57">ROUND(D1364*1.046,0)</f>
        <v>1505</v>
      </c>
      <c r="H1364" s="98">
        <f t="shared" ref="H1364:H1427" si="58">G1364*1.2</f>
        <v>1806</v>
      </c>
    </row>
    <row r="1365" spans="1:8" x14ac:dyDescent="0.3">
      <c r="A1365" s="9">
        <v>1275</v>
      </c>
      <c r="B1365" s="22"/>
      <c r="C1365" s="27" t="s">
        <v>2231</v>
      </c>
      <c r="D1365" s="27"/>
      <c r="E1365" s="27"/>
      <c r="F1365" s="57"/>
      <c r="G1365" s="97">
        <f t="shared" si="57"/>
        <v>0</v>
      </c>
      <c r="H1365" s="98"/>
    </row>
    <row r="1366" spans="1:8" x14ac:dyDescent="0.3">
      <c r="A1366" s="9">
        <v>1276</v>
      </c>
      <c r="B1366" s="22"/>
      <c r="C1366" s="27" t="s">
        <v>2232</v>
      </c>
      <c r="D1366" s="27"/>
      <c r="E1366" s="27"/>
      <c r="F1366" s="57"/>
      <c r="G1366" s="97">
        <f t="shared" si="57"/>
        <v>0</v>
      </c>
      <c r="H1366" s="98"/>
    </row>
    <row r="1367" spans="1:8" ht="56.25" x14ac:dyDescent="0.3">
      <c r="A1367" s="9">
        <v>1277</v>
      </c>
      <c r="B1367" s="22" t="s">
        <v>93</v>
      </c>
      <c r="C1367" s="71" t="s">
        <v>2233</v>
      </c>
      <c r="D1367" s="47">
        <v>1514</v>
      </c>
      <c r="E1367" s="46">
        <f t="shared" ref="E1367" si="59">D1367*1.2</f>
        <v>1816.8</v>
      </c>
      <c r="F1367" s="34"/>
      <c r="G1367" s="97">
        <f t="shared" si="57"/>
        <v>1584</v>
      </c>
      <c r="H1367" s="98">
        <f t="shared" si="58"/>
        <v>1900.8</v>
      </c>
    </row>
    <row r="1368" spans="1:8" ht="37.5" x14ac:dyDescent="0.3">
      <c r="A1368" s="9">
        <v>1278</v>
      </c>
      <c r="B1368" s="22"/>
      <c r="C1368" s="27" t="s">
        <v>2234</v>
      </c>
      <c r="D1368" s="27"/>
      <c r="E1368" s="27"/>
      <c r="F1368" s="57"/>
      <c r="G1368" s="97">
        <f t="shared" si="57"/>
        <v>0</v>
      </c>
      <c r="H1368" s="98"/>
    </row>
    <row r="1369" spans="1:8" ht="93.75" x14ac:dyDescent="0.3">
      <c r="A1369" s="9">
        <v>1279</v>
      </c>
      <c r="B1369" s="22" t="s">
        <v>94</v>
      </c>
      <c r="C1369" s="20" t="s">
        <v>2235</v>
      </c>
      <c r="D1369" s="47">
        <v>785</v>
      </c>
      <c r="E1369" s="46">
        <f t="shared" ref="E1369:E1432" si="60">D1369*1.2</f>
        <v>942</v>
      </c>
      <c r="F1369" s="34"/>
      <c r="G1369" s="97">
        <f t="shared" si="57"/>
        <v>821</v>
      </c>
      <c r="H1369" s="98">
        <f t="shared" si="58"/>
        <v>985.19999999999993</v>
      </c>
    </row>
    <row r="1370" spans="1:8" ht="37.5" x14ac:dyDescent="0.3">
      <c r="A1370" s="9">
        <v>1280</v>
      </c>
      <c r="B1370" s="22" t="s">
        <v>95</v>
      </c>
      <c r="C1370" s="20" t="s">
        <v>2236</v>
      </c>
      <c r="D1370" s="47">
        <v>840</v>
      </c>
      <c r="E1370" s="46">
        <f t="shared" si="60"/>
        <v>1008</v>
      </c>
      <c r="G1370" s="97">
        <f t="shared" si="57"/>
        <v>879</v>
      </c>
      <c r="H1370" s="98">
        <f t="shared" si="58"/>
        <v>1054.8</v>
      </c>
    </row>
    <row r="1371" spans="1:8" ht="37.5" x14ac:dyDescent="0.3">
      <c r="A1371" s="9">
        <v>1281</v>
      </c>
      <c r="B1371" s="22" t="s">
        <v>96</v>
      </c>
      <c r="C1371" s="71" t="s">
        <v>2237</v>
      </c>
      <c r="D1371" s="47">
        <v>966</v>
      </c>
      <c r="E1371" s="46">
        <f t="shared" si="60"/>
        <v>1159.2</v>
      </c>
      <c r="G1371" s="97">
        <f t="shared" si="57"/>
        <v>1010</v>
      </c>
      <c r="H1371" s="98">
        <f t="shared" si="58"/>
        <v>1212</v>
      </c>
    </row>
    <row r="1372" spans="1:8" ht="37.5" x14ac:dyDescent="0.3">
      <c r="A1372" s="9">
        <v>1282</v>
      </c>
      <c r="B1372" s="22" t="s">
        <v>97</v>
      </c>
      <c r="C1372" s="71" t="s">
        <v>2238</v>
      </c>
      <c r="D1372" s="47">
        <v>853</v>
      </c>
      <c r="E1372" s="46">
        <f t="shared" si="60"/>
        <v>1023.5999999999999</v>
      </c>
      <c r="G1372" s="97">
        <f t="shared" si="57"/>
        <v>892</v>
      </c>
      <c r="H1372" s="98">
        <f t="shared" si="58"/>
        <v>1070.3999999999999</v>
      </c>
    </row>
    <row r="1373" spans="1:8" ht="56.25" x14ac:dyDescent="0.3">
      <c r="A1373" s="9">
        <v>1283</v>
      </c>
      <c r="B1373" s="22" t="s">
        <v>98</v>
      </c>
      <c r="C1373" s="71" t="s">
        <v>2239</v>
      </c>
      <c r="D1373" s="47">
        <v>1832</v>
      </c>
      <c r="E1373" s="46">
        <f t="shared" si="60"/>
        <v>2198.4</v>
      </c>
      <c r="G1373" s="97">
        <f t="shared" si="57"/>
        <v>1916</v>
      </c>
      <c r="H1373" s="98">
        <f t="shared" si="58"/>
        <v>2299.1999999999998</v>
      </c>
    </row>
    <row r="1374" spans="1:8" ht="206.25" x14ac:dyDescent="0.3">
      <c r="A1374" s="9">
        <v>1284</v>
      </c>
      <c r="B1374" s="22" t="s">
        <v>99</v>
      </c>
      <c r="C1374" s="71" t="s">
        <v>2240</v>
      </c>
      <c r="D1374" s="47">
        <v>3526</v>
      </c>
      <c r="E1374" s="46">
        <f t="shared" si="60"/>
        <v>4231.2</v>
      </c>
      <c r="F1374" s="34"/>
      <c r="G1374" s="97">
        <f t="shared" si="57"/>
        <v>3688</v>
      </c>
      <c r="H1374" s="98">
        <f t="shared" si="58"/>
        <v>4425.5999999999995</v>
      </c>
    </row>
    <row r="1375" spans="1:8" ht="37.5" x14ac:dyDescent="0.3">
      <c r="A1375" s="9">
        <v>1285</v>
      </c>
      <c r="B1375" s="22"/>
      <c r="C1375" s="27" t="s">
        <v>2241</v>
      </c>
      <c r="D1375" s="27"/>
      <c r="E1375" s="27"/>
      <c r="F1375" s="57"/>
      <c r="G1375" s="97">
        <f t="shared" si="57"/>
        <v>0</v>
      </c>
      <c r="H1375" s="98"/>
    </row>
    <row r="1376" spans="1:8" ht="37.5" x14ac:dyDescent="0.3">
      <c r="A1376" s="9">
        <v>1286</v>
      </c>
      <c r="B1376" s="22" t="s">
        <v>790</v>
      </c>
      <c r="C1376" s="20" t="s">
        <v>2242</v>
      </c>
      <c r="D1376" s="47">
        <v>243</v>
      </c>
      <c r="E1376" s="46">
        <f t="shared" si="60"/>
        <v>291.59999999999997</v>
      </c>
      <c r="F1376" s="34"/>
      <c r="G1376" s="97">
        <f t="shared" si="57"/>
        <v>254</v>
      </c>
      <c r="H1376" s="98">
        <f t="shared" si="58"/>
        <v>304.8</v>
      </c>
    </row>
    <row r="1377" spans="1:8" ht="37.5" x14ac:dyDescent="0.3">
      <c r="A1377" s="9">
        <v>1287</v>
      </c>
      <c r="B1377" s="22" t="s">
        <v>791</v>
      </c>
      <c r="C1377" s="71" t="s">
        <v>2243</v>
      </c>
      <c r="D1377" s="47">
        <v>386</v>
      </c>
      <c r="E1377" s="46">
        <f t="shared" si="60"/>
        <v>463.2</v>
      </c>
      <c r="F1377" s="34"/>
      <c r="G1377" s="97">
        <f t="shared" si="57"/>
        <v>404</v>
      </c>
      <c r="H1377" s="98">
        <f t="shared" si="58"/>
        <v>484.79999999999995</v>
      </c>
    </row>
    <row r="1378" spans="1:8" ht="37.5" x14ac:dyDescent="0.3">
      <c r="A1378" s="9">
        <v>1288</v>
      </c>
      <c r="B1378" s="22" t="s">
        <v>792</v>
      </c>
      <c r="C1378" s="71" t="s">
        <v>2244</v>
      </c>
      <c r="D1378" s="47">
        <v>324</v>
      </c>
      <c r="E1378" s="46">
        <f t="shared" si="60"/>
        <v>388.8</v>
      </c>
      <c r="G1378" s="97">
        <f t="shared" si="57"/>
        <v>339</v>
      </c>
      <c r="H1378" s="98">
        <f t="shared" si="58"/>
        <v>406.8</v>
      </c>
    </row>
    <row r="1379" spans="1:8" ht="131.25" x14ac:dyDescent="0.3">
      <c r="A1379" s="9">
        <v>1289</v>
      </c>
      <c r="B1379" s="22" t="s">
        <v>793</v>
      </c>
      <c r="C1379" s="20" t="s">
        <v>2245</v>
      </c>
      <c r="D1379" s="47">
        <v>785</v>
      </c>
      <c r="E1379" s="46">
        <f t="shared" si="60"/>
        <v>942</v>
      </c>
      <c r="G1379" s="97">
        <f t="shared" si="57"/>
        <v>821</v>
      </c>
      <c r="H1379" s="98">
        <f t="shared" si="58"/>
        <v>985.19999999999993</v>
      </c>
    </row>
    <row r="1380" spans="1:8" ht="37.5" x14ac:dyDescent="0.3">
      <c r="A1380" s="9">
        <v>1290</v>
      </c>
      <c r="B1380" s="22" t="s">
        <v>794</v>
      </c>
      <c r="C1380" s="72" t="s">
        <v>2246</v>
      </c>
      <c r="D1380" s="47">
        <v>751</v>
      </c>
      <c r="E1380" s="46">
        <f t="shared" si="60"/>
        <v>901.19999999999993</v>
      </c>
      <c r="G1380" s="97">
        <f t="shared" si="57"/>
        <v>786</v>
      </c>
      <c r="H1380" s="98">
        <f t="shared" si="58"/>
        <v>943.19999999999993</v>
      </c>
    </row>
    <row r="1381" spans="1:8" ht="37.5" x14ac:dyDescent="0.3">
      <c r="A1381" s="9">
        <v>1291</v>
      </c>
      <c r="B1381" s="22" t="s">
        <v>795</v>
      </c>
      <c r="C1381" s="72" t="s">
        <v>2247</v>
      </c>
      <c r="D1381" s="47">
        <v>751</v>
      </c>
      <c r="E1381" s="46">
        <f t="shared" si="60"/>
        <v>901.19999999999993</v>
      </c>
      <c r="G1381" s="97">
        <f t="shared" si="57"/>
        <v>786</v>
      </c>
      <c r="H1381" s="98">
        <f t="shared" si="58"/>
        <v>943.19999999999993</v>
      </c>
    </row>
    <row r="1382" spans="1:8" ht="37.5" x14ac:dyDescent="0.3">
      <c r="A1382" s="9">
        <v>1292</v>
      </c>
      <c r="B1382" s="22" t="s">
        <v>796</v>
      </c>
      <c r="C1382" s="73" t="s">
        <v>2248</v>
      </c>
      <c r="D1382" s="47">
        <v>751</v>
      </c>
      <c r="E1382" s="46">
        <f t="shared" si="60"/>
        <v>901.19999999999993</v>
      </c>
      <c r="G1382" s="97">
        <f t="shared" si="57"/>
        <v>786</v>
      </c>
      <c r="H1382" s="98">
        <f t="shared" si="58"/>
        <v>943.19999999999993</v>
      </c>
    </row>
    <row r="1383" spans="1:8" ht="37.5" x14ac:dyDescent="0.3">
      <c r="A1383" s="9">
        <v>1293</v>
      </c>
      <c r="B1383" s="22" t="s">
        <v>797</v>
      </c>
      <c r="C1383" s="72" t="s">
        <v>2249</v>
      </c>
      <c r="D1383" s="47">
        <v>751</v>
      </c>
      <c r="E1383" s="46">
        <f t="shared" si="60"/>
        <v>901.19999999999993</v>
      </c>
      <c r="G1383" s="97">
        <f t="shared" si="57"/>
        <v>786</v>
      </c>
      <c r="H1383" s="98">
        <f t="shared" si="58"/>
        <v>943.19999999999993</v>
      </c>
    </row>
    <row r="1384" spans="1:8" ht="37.5" x14ac:dyDescent="0.3">
      <c r="A1384" s="9">
        <v>1294</v>
      </c>
      <c r="B1384" s="22" t="s">
        <v>798</v>
      </c>
      <c r="C1384" s="72" t="s">
        <v>2250</v>
      </c>
      <c r="D1384" s="47">
        <v>751</v>
      </c>
      <c r="E1384" s="46">
        <f t="shared" si="60"/>
        <v>901.19999999999993</v>
      </c>
      <c r="G1384" s="97">
        <f t="shared" si="57"/>
        <v>786</v>
      </c>
      <c r="H1384" s="98">
        <f t="shared" si="58"/>
        <v>943.19999999999993</v>
      </c>
    </row>
    <row r="1385" spans="1:8" ht="37.5" x14ac:dyDescent="0.3">
      <c r="A1385" s="9">
        <v>1295</v>
      </c>
      <c r="B1385" s="22" t="s">
        <v>799</v>
      </c>
      <c r="C1385" s="72" t="s">
        <v>2251</v>
      </c>
      <c r="D1385" s="47">
        <v>751</v>
      </c>
      <c r="E1385" s="46">
        <f t="shared" si="60"/>
        <v>901.19999999999993</v>
      </c>
      <c r="G1385" s="97">
        <f t="shared" si="57"/>
        <v>786</v>
      </c>
      <c r="H1385" s="98">
        <f t="shared" si="58"/>
        <v>943.19999999999993</v>
      </c>
    </row>
    <row r="1386" spans="1:8" ht="37.5" x14ac:dyDescent="0.3">
      <c r="A1386" s="9">
        <v>1296</v>
      </c>
      <c r="B1386" s="22" t="s">
        <v>800</v>
      </c>
      <c r="C1386" s="72" t="s">
        <v>2252</v>
      </c>
      <c r="D1386" s="47">
        <v>751</v>
      </c>
      <c r="E1386" s="46">
        <f t="shared" si="60"/>
        <v>901.19999999999993</v>
      </c>
      <c r="G1386" s="97">
        <f t="shared" si="57"/>
        <v>786</v>
      </c>
      <c r="H1386" s="98">
        <f t="shared" si="58"/>
        <v>943.19999999999993</v>
      </c>
    </row>
    <row r="1387" spans="1:8" ht="37.5" x14ac:dyDescent="0.3">
      <c r="A1387" s="9">
        <v>1297</v>
      </c>
      <c r="B1387" s="22" t="s">
        <v>801</v>
      </c>
      <c r="C1387" s="72" t="s">
        <v>2253</v>
      </c>
      <c r="D1387" s="47">
        <v>751</v>
      </c>
      <c r="E1387" s="46">
        <f t="shared" si="60"/>
        <v>901.19999999999993</v>
      </c>
      <c r="G1387" s="97">
        <f t="shared" si="57"/>
        <v>786</v>
      </c>
      <c r="H1387" s="98">
        <f t="shared" si="58"/>
        <v>943.19999999999993</v>
      </c>
    </row>
    <row r="1388" spans="1:8" ht="37.5" x14ac:dyDescent="0.3">
      <c r="A1388" s="9">
        <v>1298</v>
      </c>
      <c r="B1388" s="22" t="s">
        <v>802</v>
      </c>
      <c r="C1388" s="72" t="s">
        <v>2254</v>
      </c>
      <c r="D1388" s="47">
        <v>751</v>
      </c>
      <c r="E1388" s="46">
        <f t="shared" si="60"/>
        <v>901.19999999999993</v>
      </c>
      <c r="G1388" s="97">
        <f t="shared" si="57"/>
        <v>786</v>
      </c>
      <c r="H1388" s="98">
        <f t="shared" si="58"/>
        <v>943.19999999999993</v>
      </c>
    </row>
    <row r="1389" spans="1:8" ht="37.5" x14ac:dyDescent="0.3">
      <c r="A1389" s="9">
        <v>1299</v>
      </c>
      <c r="B1389" s="22" t="s">
        <v>803</v>
      </c>
      <c r="C1389" s="72" t="s">
        <v>2255</v>
      </c>
      <c r="D1389" s="47">
        <v>751</v>
      </c>
      <c r="E1389" s="46">
        <f t="shared" si="60"/>
        <v>901.19999999999993</v>
      </c>
      <c r="G1389" s="97">
        <f t="shared" si="57"/>
        <v>786</v>
      </c>
      <c r="H1389" s="98">
        <f t="shared" si="58"/>
        <v>943.19999999999993</v>
      </c>
    </row>
    <row r="1390" spans="1:8" ht="37.5" x14ac:dyDescent="0.3">
      <c r="A1390" s="9">
        <v>1300</v>
      </c>
      <c r="B1390" s="22" t="s">
        <v>661</v>
      </c>
      <c r="C1390" s="72" t="s">
        <v>2256</v>
      </c>
      <c r="D1390" s="47">
        <v>751</v>
      </c>
      <c r="E1390" s="46">
        <f t="shared" si="60"/>
        <v>901.19999999999993</v>
      </c>
      <c r="G1390" s="97">
        <f t="shared" si="57"/>
        <v>786</v>
      </c>
      <c r="H1390" s="98">
        <f t="shared" si="58"/>
        <v>943.19999999999993</v>
      </c>
    </row>
    <row r="1391" spans="1:8" ht="37.5" x14ac:dyDescent="0.3">
      <c r="A1391" s="9">
        <v>1301</v>
      </c>
      <c r="B1391" s="22" t="s">
        <v>2257</v>
      </c>
      <c r="C1391" s="72" t="s">
        <v>2258</v>
      </c>
      <c r="D1391" s="47">
        <v>751</v>
      </c>
      <c r="E1391" s="46">
        <f t="shared" si="60"/>
        <v>901.19999999999993</v>
      </c>
      <c r="G1391" s="97">
        <f t="shared" si="57"/>
        <v>786</v>
      </c>
      <c r="H1391" s="98">
        <f t="shared" si="58"/>
        <v>943.19999999999993</v>
      </c>
    </row>
    <row r="1392" spans="1:8" ht="37.5" x14ac:dyDescent="0.3">
      <c r="A1392" s="9">
        <v>1302</v>
      </c>
      <c r="B1392" s="22" t="s">
        <v>2259</v>
      </c>
      <c r="C1392" s="72" t="s">
        <v>2260</v>
      </c>
      <c r="D1392" s="47">
        <v>751</v>
      </c>
      <c r="E1392" s="46">
        <f t="shared" si="60"/>
        <v>901.19999999999993</v>
      </c>
      <c r="G1392" s="97">
        <f t="shared" si="57"/>
        <v>786</v>
      </c>
      <c r="H1392" s="98">
        <f t="shared" si="58"/>
        <v>943.19999999999993</v>
      </c>
    </row>
    <row r="1393" spans="1:8" ht="37.5" x14ac:dyDescent="0.3">
      <c r="A1393" s="9">
        <v>1303</v>
      </c>
      <c r="B1393" s="22" t="s">
        <v>2261</v>
      </c>
      <c r="C1393" s="72" t="s">
        <v>2262</v>
      </c>
      <c r="D1393" s="47">
        <v>751</v>
      </c>
      <c r="E1393" s="46">
        <f t="shared" si="60"/>
        <v>901.19999999999993</v>
      </c>
      <c r="G1393" s="97">
        <f t="shared" si="57"/>
        <v>786</v>
      </c>
      <c r="H1393" s="98">
        <f t="shared" si="58"/>
        <v>943.19999999999993</v>
      </c>
    </row>
    <row r="1394" spans="1:8" ht="37.5" x14ac:dyDescent="0.3">
      <c r="A1394" s="9">
        <v>1304</v>
      </c>
      <c r="B1394" s="22" t="s">
        <v>2263</v>
      </c>
      <c r="C1394" s="72" t="s">
        <v>2264</v>
      </c>
      <c r="D1394" s="47">
        <v>751</v>
      </c>
      <c r="E1394" s="46">
        <f t="shared" si="60"/>
        <v>901.19999999999993</v>
      </c>
      <c r="G1394" s="97">
        <f t="shared" si="57"/>
        <v>786</v>
      </c>
      <c r="H1394" s="98">
        <f t="shared" si="58"/>
        <v>943.19999999999993</v>
      </c>
    </row>
    <row r="1395" spans="1:8" ht="37.5" x14ac:dyDescent="0.3">
      <c r="A1395" s="9">
        <v>1305</v>
      </c>
      <c r="B1395" s="22" t="s">
        <v>2265</v>
      </c>
      <c r="C1395" s="72" t="s">
        <v>2266</v>
      </c>
      <c r="D1395" s="47">
        <v>751</v>
      </c>
      <c r="E1395" s="46">
        <f t="shared" si="60"/>
        <v>901.19999999999993</v>
      </c>
      <c r="G1395" s="97">
        <f t="shared" si="57"/>
        <v>786</v>
      </c>
      <c r="H1395" s="98">
        <f t="shared" si="58"/>
        <v>943.19999999999993</v>
      </c>
    </row>
    <row r="1396" spans="1:8" ht="37.5" x14ac:dyDescent="0.3">
      <c r="A1396" s="9">
        <v>1306</v>
      </c>
      <c r="B1396" s="22" t="s">
        <v>2267</v>
      </c>
      <c r="C1396" s="72" t="s">
        <v>2268</v>
      </c>
      <c r="D1396" s="47">
        <v>751</v>
      </c>
      <c r="E1396" s="46">
        <f t="shared" si="60"/>
        <v>901.19999999999993</v>
      </c>
      <c r="G1396" s="97">
        <f t="shared" si="57"/>
        <v>786</v>
      </c>
      <c r="H1396" s="98">
        <f t="shared" si="58"/>
        <v>943.19999999999993</v>
      </c>
    </row>
    <row r="1397" spans="1:8" ht="37.5" x14ac:dyDescent="0.3">
      <c r="A1397" s="9">
        <v>1307</v>
      </c>
      <c r="B1397" s="22" t="s">
        <v>2269</v>
      </c>
      <c r="C1397" s="72" t="s">
        <v>2270</v>
      </c>
      <c r="D1397" s="47">
        <v>751</v>
      </c>
      <c r="E1397" s="46">
        <f t="shared" si="60"/>
        <v>901.19999999999993</v>
      </c>
      <c r="G1397" s="97">
        <f t="shared" si="57"/>
        <v>786</v>
      </c>
      <c r="H1397" s="98">
        <f t="shared" si="58"/>
        <v>943.19999999999993</v>
      </c>
    </row>
    <row r="1398" spans="1:8" ht="37.5" x14ac:dyDescent="0.3">
      <c r="A1398" s="9">
        <v>1308</v>
      </c>
      <c r="B1398" s="22" t="s">
        <v>2271</v>
      </c>
      <c r="C1398" s="72" t="s">
        <v>2272</v>
      </c>
      <c r="D1398" s="47">
        <v>751</v>
      </c>
      <c r="E1398" s="46">
        <f t="shared" si="60"/>
        <v>901.19999999999993</v>
      </c>
      <c r="G1398" s="97">
        <f t="shared" si="57"/>
        <v>786</v>
      </c>
      <c r="H1398" s="98">
        <f t="shared" si="58"/>
        <v>943.19999999999993</v>
      </c>
    </row>
    <row r="1399" spans="1:8" ht="37.5" x14ac:dyDescent="0.3">
      <c r="A1399" s="9">
        <v>1309</v>
      </c>
      <c r="B1399" s="22" t="s">
        <v>2273</v>
      </c>
      <c r="C1399" s="72" t="s">
        <v>2274</v>
      </c>
      <c r="D1399" s="47">
        <v>751</v>
      </c>
      <c r="E1399" s="46">
        <f t="shared" si="60"/>
        <v>901.19999999999993</v>
      </c>
      <c r="G1399" s="97">
        <f t="shared" si="57"/>
        <v>786</v>
      </c>
      <c r="H1399" s="98">
        <f t="shared" si="58"/>
        <v>943.19999999999993</v>
      </c>
    </row>
    <row r="1400" spans="1:8" ht="37.5" x14ac:dyDescent="0.3">
      <c r="A1400" s="9">
        <v>1310</v>
      </c>
      <c r="B1400" s="22" t="s">
        <v>2275</v>
      </c>
      <c r="C1400" s="72" t="s">
        <v>2276</v>
      </c>
      <c r="D1400" s="47">
        <v>751</v>
      </c>
      <c r="E1400" s="46">
        <f t="shared" si="60"/>
        <v>901.19999999999993</v>
      </c>
      <c r="G1400" s="97">
        <f t="shared" si="57"/>
        <v>786</v>
      </c>
      <c r="H1400" s="98">
        <f t="shared" si="58"/>
        <v>943.19999999999993</v>
      </c>
    </row>
    <row r="1401" spans="1:8" ht="37.5" x14ac:dyDescent="0.3">
      <c r="A1401" s="9">
        <v>1311</v>
      </c>
      <c r="B1401" s="22" t="s">
        <v>2277</v>
      </c>
      <c r="C1401" s="19" t="s">
        <v>2278</v>
      </c>
      <c r="D1401" s="47">
        <v>397</v>
      </c>
      <c r="E1401" s="46">
        <f t="shared" si="60"/>
        <v>476.4</v>
      </c>
      <c r="G1401" s="97">
        <f t="shared" si="57"/>
        <v>415</v>
      </c>
      <c r="H1401" s="98">
        <f t="shared" si="58"/>
        <v>498</v>
      </c>
    </row>
    <row r="1402" spans="1:8" ht="37.5" x14ac:dyDescent="0.3">
      <c r="A1402" s="9">
        <v>1312</v>
      </c>
      <c r="B1402" s="22" t="s">
        <v>2279</v>
      </c>
      <c r="C1402" s="20" t="s">
        <v>2280</v>
      </c>
      <c r="D1402" s="47">
        <v>490</v>
      </c>
      <c r="E1402" s="46">
        <f t="shared" si="60"/>
        <v>588</v>
      </c>
      <c r="G1402" s="97">
        <f t="shared" si="57"/>
        <v>513</v>
      </c>
      <c r="H1402" s="98">
        <f t="shared" si="58"/>
        <v>615.6</v>
      </c>
    </row>
    <row r="1403" spans="1:8" ht="37.5" x14ac:dyDescent="0.3">
      <c r="A1403" s="9">
        <v>1313</v>
      </c>
      <c r="B1403" s="22" t="s">
        <v>2281</v>
      </c>
      <c r="C1403" s="20" t="s">
        <v>2282</v>
      </c>
      <c r="D1403" s="47">
        <v>704</v>
      </c>
      <c r="E1403" s="46">
        <f t="shared" si="60"/>
        <v>844.8</v>
      </c>
      <c r="G1403" s="97">
        <f t="shared" si="57"/>
        <v>736</v>
      </c>
      <c r="H1403" s="98">
        <f t="shared" si="58"/>
        <v>883.19999999999993</v>
      </c>
    </row>
    <row r="1404" spans="1:8" ht="37.5" x14ac:dyDescent="0.3">
      <c r="A1404" s="9">
        <v>1314</v>
      </c>
      <c r="B1404" s="22" t="s">
        <v>2283</v>
      </c>
      <c r="C1404" s="71" t="s">
        <v>2284</v>
      </c>
      <c r="D1404" s="47">
        <v>769</v>
      </c>
      <c r="E1404" s="46">
        <f t="shared" si="60"/>
        <v>922.8</v>
      </c>
      <c r="G1404" s="97">
        <f t="shared" si="57"/>
        <v>804</v>
      </c>
      <c r="H1404" s="98">
        <f t="shared" si="58"/>
        <v>964.8</v>
      </c>
    </row>
    <row r="1405" spans="1:8" ht="37.5" x14ac:dyDescent="0.3">
      <c r="A1405" s="9">
        <v>1315</v>
      </c>
      <c r="B1405" s="22" t="s">
        <v>2285</v>
      </c>
      <c r="C1405" s="71" t="s">
        <v>2286</v>
      </c>
      <c r="D1405" s="47">
        <v>478</v>
      </c>
      <c r="E1405" s="46">
        <f t="shared" si="60"/>
        <v>573.6</v>
      </c>
      <c r="G1405" s="97">
        <f t="shared" si="57"/>
        <v>500</v>
      </c>
      <c r="H1405" s="98">
        <f t="shared" si="58"/>
        <v>600</v>
      </c>
    </row>
    <row r="1406" spans="1:8" ht="37.5" x14ac:dyDescent="0.3">
      <c r="A1406" s="9">
        <v>1316</v>
      </c>
      <c r="B1406" s="22" t="s">
        <v>2287</v>
      </c>
      <c r="C1406" s="71" t="s">
        <v>2288</v>
      </c>
      <c r="D1406" s="47">
        <v>904</v>
      </c>
      <c r="E1406" s="46">
        <f t="shared" si="60"/>
        <v>1084.8</v>
      </c>
      <c r="G1406" s="97">
        <f t="shared" si="57"/>
        <v>946</v>
      </c>
      <c r="H1406" s="98">
        <f t="shared" si="58"/>
        <v>1135.2</v>
      </c>
    </row>
    <row r="1407" spans="1:8" ht="37.5" x14ac:dyDescent="0.3">
      <c r="A1407" s="9">
        <v>1317</v>
      </c>
      <c r="B1407" s="22" t="s">
        <v>2289</v>
      </c>
      <c r="C1407" s="20" t="s">
        <v>2290</v>
      </c>
      <c r="D1407" s="47">
        <v>401</v>
      </c>
      <c r="E1407" s="46">
        <f t="shared" si="60"/>
        <v>481.2</v>
      </c>
      <c r="G1407" s="97">
        <f t="shared" si="57"/>
        <v>419</v>
      </c>
      <c r="H1407" s="98">
        <f t="shared" si="58"/>
        <v>502.79999999999995</v>
      </c>
    </row>
    <row r="1408" spans="1:8" ht="37.5" x14ac:dyDescent="0.3">
      <c r="A1408" s="9">
        <v>1318</v>
      </c>
      <c r="B1408" s="22" t="s">
        <v>2291</v>
      </c>
      <c r="C1408" s="20" t="s">
        <v>2292</v>
      </c>
      <c r="D1408" s="47">
        <v>394</v>
      </c>
      <c r="E1408" s="46">
        <f t="shared" si="60"/>
        <v>472.79999999999995</v>
      </c>
      <c r="G1408" s="97">
        <f t="shared" si="57"/>
        <v>412</v>
      </c>
      <c r="H1408" s="98">
        <f t="shared" si="58"/>
        <v>494.4</v>
      </c>
    </row>
    <row r="1409" spans="1:8" ht="37.5" x14ac:dyDescent="0.3">
      <c r="A1409" s="9">
        <v>1319</v>
      </c>
      <c r="B1409" s="22" t="s">
        <v>2293</v>
      </c>
      <c r="C1409" s="71" t="s">
        <v>2294</v>
      </c>
      <c r="D1409" s="47">
        <v>170</v>
      </c>
      <c r="E1409" s="46">
        <f t="shared" si="60"/>
        <v>204</v>
      </c>
      <c r="G1409" s="97">
        <f t="shared" si="57"/>
        <v>178</v>
      </c>
      <c r="H1409" s="98">
        <f t="shared" si="58"/>
        <v>213.6</v>
      </c>
    </row>
    <row r="1410" spans="1:8" ht="37.5" x14ac:dyDescent="0.3">
      <c r="A1410" s="9">
        <v>1320</v>
      </c>
      <c r="B1410" s="22" t="s">
        <v>2295</v>
      </c>
      <c r="C1410" s="71" t="s">
        <v>2296</v>
      </c>
      <c r="D1410" s="47">
        <v>138</v>
      </c>
      <c r="E1410" s="46">
        <f t="shared" si="60"/>
        <v>165.6</v>
      </c>
      <c r="G1410" s="97">
        <f t="shared" si="57"/>
        <v>144</v>
      </c>
      <c r="H1410" s="98">
        <f t="shared" si="58"/>
        <v>172.79999999999998</v>
      </c>
    </row>
    <row r="1411" spans="1:8" ht="37.5" x14ac:dyDescent="0.3">
      <c r="A1411" s="9">
        <v>1321</v>
      </c>
      <c r="B1411" s="22" t="s">
        <v>2297</v>
      </c>
      <c r="C1411" s="71" t="s">
        <v>2298</v>
      </c>
      <c r="D1411" s="47">
        <v>965</v>
      </c>
      <c r="E1411" s="46">
        <f t="shared" si="60"/>
        <v>1158</v>
      </c>
      <c r="G1411" s="97">
        <f t="shared" si="57"/>
        <v>1009</v>
      </c>
      <c r="H1411" s="98">
        <f t="shared" si="58"/>
        <v>1210.8</v>
      </c>
    </row>
    <row r="1412" spans="1:8" ht="37.5" x14ac:dyDescent="0.3">
      <c r="A1412" s="9">
        <v>1322</v>
      </c>
      <c r="B1412" s="22" t="s">
        <v>2299</v>
      </c>
      <c r="C1412" s="20" t="s">
        <v>2300</v>
      </c>
      <c r="D1412" s="47">
        <v>378</v>
      </c>
      <c r="E1412" s="46">
        <f t="shared" si="60"/>
        <v>453.59999999999997</v>
      </c>
      <c r="G1412" s="97">
        <f t="shared" si="57"/>
        <v>395</v>
      </c>
      <c r="H1412" s="98">
        <f t="shared" si="58"/>
        <v>474</v>
      </c>
    </row>
    <row r="1413" spans="1:8" ht="56.25" x14ac:dyDescent="0.3">
      <c r="A1413" s="9">
        <v>1323</v>
      </c>
      <c r="B1413" s="22" t="s">
        <v>2301</v>
      </c>
      <c r="C1413" s="71" t="s">
        <v>2302</v>
      </c>
      <c r="D1413" s="47">
        <v>809</v>
      </c>
      <c r="E1413" s="46">
        <f t="shared" si="60"/>
        <v>970.8</v>
      </c>
      <c r="G1413" s="97">
        <f t="shared" si="57"/>
        <v>846</v>
      </c>
      <c r="H1413" s="98">
        <f t="shared" si="58"/>
        <v>1015.1999999999999</v>
      </c>
    </row>
    <row r="1414" spans="1:8" ht="37.5" x14ac:dyDescent="0.3">
      <c r="A1414" s="9">
        <v>1324</v>
      </c>
      <c r="B1414" s="22" t="s">
        <v>2303</v>
      </c>
      <c r="C1414" s="71" t="s">
        <v>2304</v>
      </c>
      <c r="D1414" s="47">
        <v>805</v>
      </c>
      <c r="E1414" s="46">
        <f t="shared" si="60"/>
        <v>966</v>
      </c>
      <c r="G1414" s="97">
        <f t="shared" si="57"/>
        <v>842</v>
      </c>
      <c r="H1414" s="98">
        <f t="shared" si="58"/>
        <v>1010.4</v>
      </c>
    </row>
    <row r="1415" spans="1:8" ht="37.5" x14ac:dyDescent="0.3">
      <c r="A1415" s="9">
        <v>1325</v>
      </c>
      <c r="B1415" s="22" t="s">
        <v>2305</v>
      </c>
      <c r="C1415" s="20" t="s">
        <v>2306</v>
      </c>
      <c r="D1415" s="47">
        <v>928</v>
      </c>
      <c r="E1415" s="46">
        <f t="shared" si="60"/>
        <v>1113.5999999999999</v>
      </c>
      <c r="G1415" s="97">
        <f t="shared" si="57"/>
        <v>971</v>
      </c>
      <c r="H1415" s="98">
        <f t="shared" si="58"/>
        <v>1165.2</v>
      </c>
    </row>
    <row r="1416" spans="1:8" ht="37.5" x14ac:dyDescent="0.3">
      <c r="A1416" s="9">
        <v>1326</v>
      </c>
      <c r="B1416" s="22" t="s">
        <v>2307</v>
      </c>
      <c r="C1416" s="71" t="s">
        <v>2308</v>
      </c>
      <c r="D1416" s="47">
        <v>800</v>
      </c>
      <c r="E1416" s="46">
        <f t="shared" si="60"/>
        <v>960</v>
      </c>
      <c r="G1416" s="97">
        <f t="shared" si="57"/>
        <v>837</v>
      </c>
      <c r="H1416" s="98">
        <f t="shared" si="58"/>
        <v>1004.4</v>
      </c>
    </row>
    <row r="1417" spans="1:8" ht="37.5" x14ac:dyDescent="0.3">
      <c r="A1417" s="9">
        <v>1327</v>
      </c>
      <c r="B1417" s="22" t="s">
        <v>2309</v>
      </c>
      <c r="C1417" s="20" t="s">
        <v>2310</v>
      </c>
      <c r="D1417" s="47">
        <v>506</v>
      </c>
      <c r="E1417" s="46">
        <f t="shared" si="60"/>
        <v>607.19999999999993</v>
      </c>
      <c r="G1417" s="97">
        <f t="shared" si="57"/>
        <v>529</v>
      </c>
      <c r="H1417" s="98">
        <f t="shared" si="58"/>
        <v>634.79999999999995</v>
      </c>
    </row>
    <row r="1418" spans="1:8" ht="37.5" x14ac:dyDescent="0.3">
      <c r="A1418" s="9">
        <v>1328</v>
      </c>
      <c r="B1418" s="22" t="s">
        <v>2311</v>
      </c>
      <c r="C1418" s="71" t="s">
        <v>2312</v>
      </c>
      <c r="D1418" s="47">
        <v>786</v>
      </c>
      <c r="E1418" s="46">
        <f t="shared" si="60"/>
        <v>943.19999999999993</v>
      </c>
      <c r="G1418" s="97">
        <f t="shared" si="57"/>
        <v>822</v>
      </c>
      <c r="H1418" s="98">
        <f t="shared" si="58"/>
        <v>986.4</v>
      </c>
    </row>
    <row r="1419" spans="1:8" ht="37.5" x14ac:dyDescent="0.3">
      <c r="A1419" s="9">
        <v>1329</v>
      </c>
      <c r="B1419" s="22" t="s">
        <v>2313</v>
      </c>
      <c r="C1419" s="20" t="s">
        <v>2314</v>
      </c>
      <c r="D1419" s="47">
        <v>371</v>
      </c>
      <c r="E1419" s="46">
        <f t="shared" si="60"/>
        <v>445.2</v>
      </c>
      <c r="G1419" s="97">
        <f t="shared" si="57"/>
        <v>388</v>
      </c>
      <c r="H1419" s="98">
        <f t="shared" si="58"/>
        <v>465.59999999999997</v>
      </c>
    </row>
    <row r="1420" spans="1:8" ht="37.5" x14ac:dyDescent="0.3">
      <c r="A1420" s="9">
        <v>1330</v>
      </c>
      <c r="B1420" s="22" t="s">
        <v>2315</v>
      </c>
      <c r="C1420" s="20" t="s">
        <v>2316</v>
      </c>
      <c r="D1420" s="47">
        <v>366</v>
      </c>
      <c r="E1420" s="46">
        <f t="shared" si="60"/>
        <v>439.2</v>
      </c>
      <c r="G1420" s="97">
        <f t="shared" si="57"/>
        <v>383</v>
      </c>
      <c r="H1420" s="98">
        <f t="shared" si="58"/>
        <v>459.59999999999997</v>
      </c>
    </row>
    <row r="1421" spans="1:8" ht="56.25" x14ac:dyDescent="0.3">
      <c r="A1421" s="9">
        <v>1331</v>
      </c>
      <c r="B1421" s="22" t="s">
        <v>2317</v>
      </c>
      <c r="C1421" s="71" t="s">
        <v>2318</v>
      </c>
      <c r="D1421" s="47">
        <v>597</v>
      </c>
      <c r="E1421" s="46">
        <f t="shared" si="60"/>
        <v>716.4</v>
      </c>
      <c r="G1421" s="97">
        <f t="shared" si="57"/>
        <v>624</v>
      </c>
      <c r="H1421" s="98">
        <f t="shared" si="58"/>
        <v>748.8</v>
      </c>
    </row>
    <row r="1422" spans="1:8" ht="37.5" x14ac:dyDescent="0.3">
      <c r="A1422" s="9">
        <v>1332</v>
      </c>
      <c r="B1422" s="22" t="s">
        <v>2319</v>
      </c>
      <c r="C1422" s="20" t="s">
        <v>2320</v>
      </c>
      <c r="D1422" s="47">
        <v>89</v>
      </c>
      <c r="E1422" s="46">
        <f t="shared" si="60"/>
        <v>106.8</v>
      </c>
      <c r="G1422" s="97">
        <f t="shared" si="57"/>
        <v>93</v>
      </c>
      <c r="H1422" s="98">
        <f t="shared" si="58"/>
        <v>111.6</v>
      </c>
    </row>
    <row r="1423" spans="1:8" ht="37.5" x14ac:dyDescent="0.3">
      <c r="A1423" s="9">
        <v>1333</v>
      </c>
      <c r="B1423" s="22" t="s">
        <v>2321</v>
      </c>
      <c r="C1423" s="20" t="s">
        <v>2322</v>
      </c>
      <c r="D1423" s="47">
        <v>178</v>
      </c>
      <c r="E1423" s="46">
        <f t="shared" si="60"/>
        <v>213.6</v>
      </c>
      <c r="G1423" s="97">
        <f t="shared" si="57"/>
        <v>186</v>
      </c>
      <c r="H1423" s="98">
        <f t="shared" si="58"/>
        <v>223.2</v>
      </c>
    </row>
    <row r="1424" spans="1:8" ht="37.5" x14ac:dyDescent="0.3">
      <c r="A1424" s="9">
        <v>1334</v>
      </c>
      <c r="B1424" s="22" t="s">
        <v>2323</v>
      </c>
      <c r="C1424" s="20" t="s">
        <v>2324</v>
      </c>
      <c r="D1424" s="47">
        <v>89</v>
      </c>
      <c r="E1424" s="46">
        <f t="shared" si="60"/>
        <v>106.8</v>
      </c>
      <c r="G1424" s="97">
        <f t="shared" si="57"/>
        <v>93</v>
      </c>
      <c r="H1424" s="98">
        <f t="shared" si="58"/>
        <v>111.6</v>
      </c>
    </row>
    <row r="1425" spans="1:8" ht="37.5" x14ac:dyDescent="0.3">
      <c r="A1425" s="9">
        <v>1335</v>
      </c>
      <c r="B1425" s="22" t="s">
        <v>2325</v>
      </c>
      <c r="C1425" s="20" t="s">
        <v>2326</v>
      </c>
      <c r="D1425" s="47">
        <v>89</v>
      </c>
      <c r="E1425" s="46">
        <f t="shared" si="60"/>
        <v>106.8</v>
      </c>
      <c r="G1425" s="97">
        <f t="shared" si="57"/>
        <v>93</v>
      </c>
      <c r="H1425" s="98">
        <f t="shared" si="58"/>
        <v>111.6</v>
      </c>
    </row>
    <row r="1426" spans="1:8" ht="37.5" x14ac:dyDescent="0.3">
      <c r="A1426" s="9">
        <v>1336</v>
      </c>
      <c r="B1426" s="22" t="s">
        <v>2327</v>
      </c>
      <c r="C1426" s="20" t="s">
        <v>2328</v>
      </c>
      <c r="D1426" s="47">
        <v>170</v>
      </c>
      <c r="E1426" s="46">
        <f t="shared" si="60"/>
        <v>204</v>
      </c>
      <c r="G1426" s="97">
        <f t="shared" si="57"/>
        <v>178</v>
      </c>
      <c r="H1426" s="98">
        <f t="shared" si="58"/>
        <v>213.6</v>
      </c>
    </row>
    <row r="1427" spans="1:8" ht="37.5" x14ac:dyDescent="0.3">
      <c r="A1427" s="9">
        <v>1337</v>
      </c>
      <c r="B1427" s="22" t="s">
        <v>2329</v>
      </c>
      <c r="C1427" s="20" t="s">
        <v>2330</v>
      </c>
      <c r="D1427" s="47">
        <v>286</v>
      </c>
      <c r="E1427" s="46">
        <f t="shared" si="60"/>
        <v>343.2</v>
      </c>
      <c r="G1427" s="97">
        <f t="shared" si="57"/>
        <v>299</v>
      </c>
      <c r="H1427" s="98">
        <f t="shared" si="58"/>
        <v>358.8</v>
      </c>
    </row>
    <row r="1428" spans="1:8" ht="37.5" x14ac:dyDescent="0.3">
      <c r="A1428" s="9">
        <v>1338</v>
      </c>
      <c r="B1428" s="22" t="s">
        <v>2331</v>
      </c>
      <c r="C1428" s="20" t="s">
        <v>2332</v>
      </c>
      <c r="D1428" s="47">
        <v>337</v>
      </c>
      <c r="E1428" s="46">
        <f t="shared" si="60"/>
        <v>404.4</v>
      </c>
      <c r="G1428" s="97">
        <f t="shared" ref="G1428:G1490" si="61">ROUND(D1428*1.046,0)</f>
        <v>353</v>
      </c>
      <c r="H1428" s="98">
        <f t="shared" ref="H1428:H1490" si="62">G1428*1.2</f>
        <v>423.59999999999997</v>
      </c>
    </row>
    <row r="1429" spans="1:8" ht="37.5" x14ac:dyDescent="0.3">
      <c r="A1429" s="9">
        <v>1339</v>
      </c>
      <c r="B1429" s="22" t="s">
        <v>2333</v>
      </c>
      <c r="C1429" s="20" t="s">
        <v>2334</v>
      </c>
      <c r="D1429" s="47">
        <v>337</v>
      </c>
      <c r="E1429" s="46">
        <f t="shared" si="60"/>
        <v>404.4</v>
      </c>
      <c r="G1429" s="97">
        <f t="shared" si="61"/>
        <v>353</v>
      </c>
      <c r="H1429" s="98">
        <f t="shared" si="62"/>
        <v>423.59999999999997</v>
      </c>
    </row>
    <row r="1430" spans="1:8" ht="37.5" x14ac:dyDescent="0.3">
      <c r="A1430" s="9">
        <v>1340</v>
      </c>
      <c r="B1430" s="22" t="s">
        <v>2335</v>
      </c>
      <c r="C1430" s="20" t="s">
        <v>2336</v>
      </c>
      <c r="D1430" s="47">
        <v>491</v>
      </c>
      <c r="E1430" s="46">
        <f t="shared" si="60"/>
        <v>589.19999999999993</v>
      </c>
      <c r="G1430" s="97">
        <f t="shared" si="61"/>
        <v>514</v>
      </c>
      <c r="H1430" s="98">
        <f t="shared" si="62"/>
        <v>616.79999999999995</v>
      </c>
    </row>
    <row r="1431" spans="1:8" ht="37.5" x14ac:dyDescent="0.3">
      <c r="A1431" s="9">
        <v>1341</v>
      </c>
      <c r="B1431" s="22" t="s">
        <v>2337</v>
      </c>
      <c r="C1431" s="20" t="s">
        <v>2338</v>
      </c>
      <c r="D1431" s="47">
        <v>637</v>
      </c>
      <c r="E1431" s="46">
        <f t="shared" si="60"/>
        <v>764.4</v>
      </c>
      <c r="G1431" s="97">
        <f t="shared" si="61"/>
        <v>666</v>
      </c>
      <c r="H1431" s="98">
        <f t="shared" si="62"/>
        <v>799.19999999999993</v>
      </c>
    </row>
    <row r="1432" spans="1:8" ht="37.5" x14ac:dyDescent="0.3">
      <c r="A1432" s="9">
        <v>1342</v>
      </c>
      <c r="B1432" s="22" t="s">
        <v>2339</v>
      </c>
      <c r="C1432" s="20" t="s">
        <v>2340</v>
      </c>
      <c r="D1432" s="47">
        <v>641</v>
      </c>
      <c r="E1432" s="46">
        <f t="shared" si="60"/>
        <v>769.19999999999993</v>
      </c>
      <c r="G1432" s="97">
        <f t="shared" si="61"/>
        <v>670</v>
      </c>
      <c r="H1432" s="98">
        <f t="shared" si="62"/>
        <v>804</v>
      </c>
    </row>
    <row r="1433" spans="1:8" ht="37.5" x14ac:dyDescent="0.3">
      <c r="A1433" s="9">
        <v>1343</v>
      </c>
      <c r="B1433" s="22" t="s">
        <v>2341</v>
      </c>
      <c r="C1433" s="20" t="s">
        <v>2342</v>
      </c>
      <c r="D1433" s="47">
        <v>774</v>
      </c>
      <c r="E1433" s="46">
        <f t="shared" ref="E1433:E1454" si="63">D1433*1.2</f>
        <v>928.8</v>
      </c>
      <c r="G1433" s="97">
        <f t="shared" si="61"/>
        <v>810</v>
      </c>
      <c r="H1433" s="98">
        <f t="shared" si="62"/>
        <v>972</v>
      </c>
    </row>
    <row r="1434" spans="1:8" ht="37.5" x14ac:dyDescent="0.3">
      <c r="A1434" s="9">
        <v>1344</v>
      </c>
      <c r="B1434" s="22" t="s">
        <v>2343</v>
      </c>
      <c r="C1434" s="20" t="s">
        <v>2344</v>
      </c>
      <c r="D1434" s="47">
        <v>746</v>
      </c>
      <c r="E1434" s="46">
        <f t="shared" si="63"/>
        <v>895.19999999999993</v>
      </c>
      <c r="G1434" s="97">
        <f t="shared" si="61"/>
        <v>780</v>
      </c>
      <c r="H1434" s="98">
        <f t="shared" si="62"/>
        <v>936</v>
      </c>
    </row>
    <row r="1435" spans="1:8" ht="37.5" x14ac:dyDescent="0.3">
      <c r="A1435" s="9">
        <v>1345</v>
      </c>
      <c r="B1435" s="22" t="s">
        <v>2345</v>
      </c>
      <c r="C1435" s="20" t="s">
        <v>2346</v>
      </c>
      <c r="D1435" s="47">
        <v>1113</v>
      </c>
      <c r="E1435" s="46">
        <f t="shared" si="63"/>
        <v>1335.6</v>
      </c>
      <c r="G1435" s="97">
        <f t="shared" si="61"/>
        <v>1164</v>
      </c>
      <c r="H1435" s="98">
        <f t="shared" si="62"/>
        <v>1396.8</v>
      </c>
    </row>
    <row r="1436" spans="1:8" ht="37.5" x14ac:dyDescent="0.3">
      <c r="A1436" s="9">
        <v>1346</v>
      </c>
      <c r="B1436" s="22" t="s">
        <v>2347</v>
      </c>
      <c r="C1436" s="20" t="s">
        <v>2348</v>
      </c>
      <c r="D1436" s="47">
        <v>1196</v>
      </c>
      <c r="E1436" s="46">
        <f t="shared" si="63"/>
        <v>1435.2</v>
      </c>
      <c r="G1436" s="97">
        <f t="shared" si="61"/>
        <v>1251</v>
      </c>
      <c r="H1436" s="98">
        <f t="shared" si="62"/>
        <v>1501.2</v>
      </c>
    </row>
    <row r="1437" spans="1:8" ht="22.5" customHeight="1" x14ac:dyDescent="0.3">
      <c r="A1437" s="9">
        <v>1347</v>
      </c>
      <c r="B1437" s="22" t="s">
        <v>2349</v>
      </c>
      <c r="C1437" s="20" t="s">
        <v>2350</v>
      </c>
      <c r="D1437" s="47">
        <v>751</v>
      </c>
      <c r="E1437" s="46">
        <f t="shared" si="63"/>
        <v>901.19999999999993</v>
      </c>
      <c r="F1437" s="34"/>
      <c r="G1437" s="97">
        <f t="shared" si="61"/>
        <v>786</v>
      </c>
      <c r="H1437" s="98">
        <f t="shared" si="62"/>
        <v>943.19999999999993</v>
      </c>
    </row>
    <row r="1438" spans="1:8" ht="37.5" x14ac:dyDescent="0.3">
      <c r="A1438" s="9">
        <v>1348</v>
      </c>
      <c r="B1438" s="22" t="s">
        <v>2378</v>
      </c>
      <c r="C1438" s="20" t="s">
        <v>2618</v>
      </c>
      <c r="D1438" s="47">
        <v>571</v>
      </c>
      <c r="E1438" s="46">
        <f t="shared" si="63"/>
        <v>685.19999999999993</v>
      </c>
      <c r="F1438" s="34"/>
      <c r="G1438" s="97">
        <f t="shared" si="61"/>
        <v>597</v>
      </c>
      <c r="H1438" s="98">
        <f t="shared" si="62"/>
        <v>716.4</v>
      </c>
    </row>
    <row r="1439" spans="1:8" ht="37.5" x14ac:dyDescent="0.3">
      <c r="A1439" s="9">
        <v>1349</v>
      </c>
      <c r="B1439" s="32"/>
      <c r="C1439" s="27" t="s">
        <v>2351</v>
      </c>
      <c r="D1439" s="27"/>
      <c r="E1439" s="27"/>
      <c r="F1439" s="57"/>
      <c r="G1439" s="97">
        <f t="shared" si="61"/>
        <v>0</v>
      </c>
      <c r="H1439" s="98"/>
    </row>
    <row r="1440" spans="1:8" ht="37.5" x14ac:dyDescent="0.3">
      <c r="A1440" s="9">
        <v>1350</v>
      </c>
      <c r="B1440" s="32" t="s">
        <v>487</v>
      </c>
      <c r="C1440" s="71" t="s">
        <v>2352</v>
      </c>
      <c r="D1440" s="47">
        <v>587</v>
      </c>
      <c r="E1440" s="46">
        <f t="shared" si="63"/>
        <v>704.4</v>
      </c>
      <c r="F1440" s="34"/>
      <c r="G1440" s="97">
        <f t="shared" si="61"/>
        <v>614</v>
      </c>
      <c r="H1440" s="98">
        <f t="shared" si="62"/>
        <v>736.8</v>
      </c>
    </row>
    <row r="1441" spans="1:8" ht="37.5" x14ac:dyDescent="0.3">
      <c r="A1441" s="9">
        <v>1351</v>
      </c>
      <c r="B1441" s="32" t="s">
        <v>488</v>
      </c>
      <c r="C1441" s="20" t="s">
        <v>2353</v>
      </c>
      <c r="D1441" s="47">
        <v>362</v>
      </c>
      <c r="E1441" s="46">
        <f t="shared" si="63"/>
        <v>434.4</v>
      </c>
      <c r="G1441" s="97">
        <f t="shared" si="61"/>
        <v>379</v>
      </c>
      <c r="H1441" s="98">
        <f t="shared" si="62"/>
        <v>454.8</v>
      </c>
    </row>
    <row r="1442" spans="1:8" x14ac:dyDescent="0.3">
      <c r="A1442" s="9">
        <v>1352</v>
      </c>
      <c r="B1442" s="32" t="s">
        <v>489</v>
      </c>
      <c r="C1442" s="20" t="s">
        <v>2354</v>
      </c>
      <c r="D1442" s="47">
        <v>449</v>
      </c>
      <c r="E1442" s="46">
        <f t="shared" si="63"/>
        <v>538.79999999999995</v>
      </c>
      <c r="G1442" s="97">
        <f t="shared" si="61"/>
        <v>470</v>
      </c>
      <c r="H1442" s="98">
        <f t="shared" si="62"/>
        <v>564</v>
      </c>
    </row>
    <row r="1443" spans="1:8" ht="37.5" x14ac:dyDescent="0.3">
      <c r="A1443" s="9">
        <v>1353</v>
      </c>
      <c r="B1443" s="32" t="s">
        <v>490</v>
      </c>
      <c r="C1443" s="71" t="s">
        <v>2355</v>
      </c>
      <c r="D1443" s="47">
        <v>725</v>
      </c>
      <c r="E1443" s="46">
        <f t="shared" si="63"/>
        <v>870</v>
      </c>
      <c r="G1443" s="97">
        <f t="shared" si="61"/>
        <v>758</v>
      </c>
      <c r="H1443" s="98">
        <f t="shared" si="62"/>
        <v>909.6</v>
      </c>
    </row>
    <row r="1444" spans="1:8" ht="37.5" x14ac:dyDescent="0.3">
      <c r="A1444" s="9">
        <v>1354</v>
      </c>
      <c r="B1444" s="32" t="s">
        <v>491</v>
      </c>
      <c r="C1444" s="20" t="s">
        <v>2356</v>
      </c>
      <c r="D1444" s="47">
        <v>79</v>
      </c>
      <c r="E1444" s="46">
        <f t="shared" si="63"/>
        <v>94.8</v>
      </c>
      <c r="G1444" s="97">
        <f t="shared" si="61"/>
        <v>83</v>
      </c>
      <c r="H1444" s="98">
        <f t="shared" si="62"/>
        <v>99.6</v>
      </c>
    </row>
    <row r="1445" spans="1:8" ht="56.25" x14ac:dyDescent="0.3">
      <c r="A1445" s="9">
        <v>1355</v>
      </c>
      <c r="B1445" s="32" t="s">
        <v>492</v>
      </c>
      <c r="C1445" s="20" t="s">
        <v>485</v>
      </c>
      <c r="D1445" s="47">
        <v>79</v>
      </c>
      <c r="E1445" s="46">
        <f t="shared" si="63"/>
        <v>94.8</v>
      </c>
      <c r="G1445" s="97">
        <f t="shared" si="61"/>
        <v>83</v>
      </c>
      <c r="H1445" s="98">
        <f t="shared" si="62"/>
        <v>99.6</v>
      </c>
    </row>
    <row r="1446" spans="1:8" ht="37.5" x14ac:dyDescent="0.3">
      <c r="A1446" s="9">
        <v>1356</v>
      </c>
      <c r="B1446" s="32" t="s">
        <v>493</v>
      </c>
      <c r="C1446" s="20" t="s">
        <v>1197</v>
      </c>
      <c r="D1446" s="47">
        <v>38</v>
      </c>
      <c r="E1446" s="46">
        <f t="shared" si="63"/>
        <v>45.6</v>
      </c>
      <c r="G1446" s="97">
        <f t="shared" si="61"/>
        <v>40</v>
      </c>
      <c r="H1446" s="98">
        <f t="shared" si="62"/>
        <v>48</v>
      </c>
    </row>
    <row r="1447" spans="1:8" ht="37.5" x14ac:dyDescent="0.3">
      <c r="A1447" s="9">
        <v>1357</v>
      </c>
      <c r="B1447" s="32" t="s">
        <v>494</v>
      </c>
      <c r="C1447" s="20" t="s">
        <v>1198</v>
      </c>
      <c r="D1447" s="47">
        <v>79</v>
      </c>
      <c r="E1447" s="46">
        <f t="shared" si="63"/>
        <v>94.8</v>
      </c>
      <c r="G1447" s="97">
        <f t="shared" si="61"/>
        <v>83</v>
      </c>
      <c r="H1447" s="98">
        <f t="shared" si="62"/>
        <v>99.6</v>
      </c>
    </row>
    <row r="1448" spans="1:8" ht="37.5" x14ac:dyDescent="0.3">
      <c r="A1448" s="9">
        <v>1358</v>
      </c>
      <c r="B1448" s="32" t="s">
        <v>495</v>
      </c>
      <c r="C1448" s="20" t="s">
        <v>1199</v>
      </c>
      <c r="D1448" s="47">
        <v>79</v>
      </c>
      <c r="E1448" s="46">
        <f t="shared" si="63"/>
        <v>94.8</v>
      </c>
      <c r="G1448" s="97">
        <f t="shared" si="61"/>
        <v>83</v>
      </c>
      <c r="H1448" s="98">
        <f t="shared" si="62"/>
        <v>99.6</v>
      </c>
    </row>
    <row r="1449" spans="1:8" ht="37.5" x14ac:dyDescent="0.3">
      <c r="A1449" s="9">
        <v>1359</v>
      </c>
      <c r="B1449" s="32" t="s">
        <v>496</v>
      </c>
      <c r="C1449" s="20" t="s">
        <v>1200</v>
      </c>
      <c r="D1449" s="47">
        <v>116</v>
      </c>
      <c r="E1449" s="46">
        <f t="shared" si="63"/>
        <v>139.19999999999999</v>
      </c>
      <c r="G1449" s="97">
        <f t="shared" si="61"/>
        <v>121</v>
      </c>
      <c r="H1449" s="98">
        <f t="shared" si="62"/>
        <v>145.19999999999999</v>
      </c>
    </row>
    <row r="1450" spans="1:8" ht="37.5" x14ac:dyDescent="0.3">
      <c r="A1450" s="9">
        <v>1360</v>
      </c>
      <c r="B1450" s="32" t="s">
        <v>497</v>
      </c>
      <c r="C1450" s="20" t="s">
        <v>1201</v>
      </c>
      <c r="D1450" s="47">
        <v>116</v>
      </c>
      <c r="E1450" s="46">
        <f t="shared" si="63"/>
        <v>139.19999999999999</v>
      </c>
      <c r="G1450" s="97">
        <f t="shared" si="61"/>
        <v>121</v>
      </c>
      <c r="H1450" s="98">
        <f t="shared" si="62"/>
        <v>145.19999999999999</v>
      </c>
    </row>
    <row r="1451" spans="1:8" ht="37.5" x14ac:dyDescent="0.3">
      <c r="A1451" s="9">
        <v>1361</v>
      </c>
      <c r="B1451" s="32" t="s">
        <v>498</v>
      </c>
      <c r="C1451" s="20" t="s">
        <v>500</v>
      </c>
      <c r="D1451" s="47">
        <v>38</v>
      </c>
      <c r="E1451" s="46">
        <f t="shared" si="63"/>
        <v>45.6</v>
      </c>
      <c r="G1451" s="97">
        <f t="shared" si="61"/>
        <v>40</v>
      </c>
      <c r="H1451" s="98">
        <f t="shared" si="62"/>
        <v>48</v>
      </c>
    </row>
    <row r="1452" spans="1:8" ht="37.5" x14ac:dyDescent="0.3">
      <c r="A1452" s="9">
        <v>1362</v>
      </c>
      <c r="B1452" s="32" t="s">
        <v>1324</v>
      </c>
      <c r="C1452" s="20" t="s">
        <v>499</v>
      </c>
      <c r="D1452" s="47">
        <v>38</v>
      </c>
      <c r="E1452" s="46">
        <f t="shared" si="63"/>
        <v>45.6</v>
      </c>
      <c r="G1452" s="97">
        <f t="shared" si="61"/>
        <v>40</v>
      </c>
      <c r="H1452" s="98">
        <f t="shared" si="62"/>
        <v>48</v>
      </c>
    </row>
    <row r="1453" spans="1:8" x14ac:dyDescent="0.3">
      <c r="A1453" s="9">
        <v>1363</v>
      </c>
      <c r="B1453" s="32" t="s">
        <v>2357</v>
      </c>
      <c r="C1453" s="20" t="s">
        <v>2358</v>
      </c>
      <c r="D1453" s="47">
        <v>79</v>
      </c>
      <c r="E1453" s="46">
        <f t="shared" si="63"/>
        <v>94.8</v>
      </c>
      <c r="G1453" s="97">
        <f t="shared" si="61"/>
        <v>83</v>
      </c>
      <c r="H1453" s="98">
        <f t="shared" si="62"/>
        <v>99.6</v>
      </c>
    </row>
    <row r="1454" spans="1:8" x14ac:dyDescent="0.3">
      <c r="A1454" s="9">
        <v>1364</v>
      </c>
      <c r="B1454" s="32" t="s">
        <v>2359</v>
      </c>
      <c r="C1454" s="20" t="s">
        <v>486</v>
      </c>
      <c r="D1454" s="47">
        <v>38</v>
      </c>
      <c r="E1454" s="46">
        <f t="shared" si="63"/>
        <v>45.6</v>
      </c>
      <c r="G1454" s="97">
        <f t="shared" si="61"/>
        <v>40</v>
      </c>
      <c r="H1454" s="98">
        <f t="shared" si="62"/>
        <v>48</v>
      </c>
    </row>
    <row r="1455" spans="1:8" x14ac:dyDescent="0.3">
      <c r="A1455" s="9">
        <v>1365</v>
      </c>
      <c r="B1455" s="40"/>
      <c r="C1455" s="24" t="s">
        <v>804</v>
      </c>
      <c r="D1455" s="47"/>
      <c r="E1455" s="46"/>
      <c r="G1455" s="97">
        <f t="shared" si="61"/>
        <v>0</v>
      </c>
      <c r="H1455" s="98"/>
    </row>
    <row r="1456" spans="1:8" x14ac:dyDescent="0.3">
      <c r="A1456" s="9">
        <v>1366</v>
      </c>
      <c r="B1456" s="22" t="s">
        <v>925</v>
      </c>
      <c r="C1456" s="19" t="s">
        <v>941</v>
      </c>
      <c r="D1456" s="47">
        <v>124</v>
      </c>
      <c r="E1456" s="46">
        <v>148.79999999999998</v>
      </c>
      <c r="G1456" s="97">
        <f t="shared" si="61"/>
        <v>130</v>
      </c>
      <c r="H1456" s="98">
        <f t="shared" si="62"/>
        <v>156</v>
      </c>
    </row>
    <row r="1457" spans="1:8" x14ac:dyDescent="0.3">
      <c r="A1457" s="9">
        <v>1367</v>
      </c>
      <c r="B1457" s="22" t="s">
        <v>933</v>
      </c>
      <c r="C1457" s="19" t="s">
        <v>726</v>
      </c>
      <c r="D1457" s="47">
        <v>276</v>
      </c>
      <c r="E1457" s="46">
        <v>331.2</v>
      </c>
      <c r="G1457" s="97">
        <f t="shared" si="61"/>
        <v>289</v>
      </c>
      <c r="H1457" s="98">
        <f t="shared" si="62"/>
        <v>346.8</v>
      </c>
    </row>
    <row r="1458" spans="1:8" x14ac:dyDescent="0.3">
      <c r="A1458" s="9">
        <v>1368</v>
      </c>
      <c r="B1458" s="22" t="s">
        <v>934</v>
      </c>
      <c r="C1458" s="19" t="s">
        <v>942</v>
      </c>
      <c r="D1458" s="47">
        <v>35</v>
      </c>
      <c r="E1458" s="46">
        <v>42</v>
      </c>
      <c r="G1458" s="97">
        <f t="shared" si="61"/>
        <v>37</v>
      </c>
      <c r="H1458" s="98">
        <f t="shared" si="62"/>
        <v>44.4</v>
      </c>
    </row>
    <row r="1459" spans="1:8" x14ac:dyDescent="0.3">
      <c r="A1459" s="9">
        <v>1369</v>
      </c>
      <c r="B1459" s="22" t="s">
        <v>935</v>
      </c>
      <c r="C1459" s="19" t="s">
        <v>943</v>
      </c>
      <c r="D1459" s="47">
        <v>71</v>
      </c>
      <c r="E1459" s="46">
        <v>85.2</v>
      </c>
      <c r="G1459" s="97">
        <f t="shared" si="61"/>
        <v>74</v>
      </c>
      <c r="H1459" s="98">
        <f t="shared" si="62"/>
        <v>88.8</v>
      </c>
    </row>
    <row r="1460" spans="1:8" x14ac:dyDescent="0.3">
      <c r="A1460" s="9">
        <v>1370</v>
      </c>
      <c r="B1460" s="22" t="s">
        <v>936</v>
      </c>
      <c r="C1460" s="19" t="s">
        <v>926</v>
      </c>
      <c r="D1460" s="47">
        <v>1488</v>
      </c>
      <c r="E1460" s="46">
        <v>1785.6</v>
      </c>
      <c r="G1460" s="97">
        <f t="shared" si="61"/>
        <v>1556</v>
      </c>
      <c r="H1460" s="98">
        <f t="shared" si="62"/>
        <v>1867.1999999999998</v>
      </c>
    </row>
    <row r="1461" spans="1:8" x14ac:dyDescent="0.3">
      <c r="A1461" s="9">
        <v>1371</v>
      </c>
      <c r="B1461" s="22" t="s">
        <v>937</v>
      </c>
      <c r="C1461" s="19" t="s">
        <v>927</v>
      </c>
      <c r="D1461" s="47">
        <v>1488</v>
      </c>
      <c r="E1461" s="46">
        <v>1785.6</v>
      </c>
      <c r="G1461" s="97">
        <f t="shared" si="61"/>
        <v>1556</v>
      </c>
      <c r="H1461" s="98">
        <f t="shared" si="62"/>
        <v>1867.1999999999998</v>
      </c>
    </row>
    <row r="1462" spans="1:8" x14ac:dyDescent="0.3">
      <c r="A1462" s="9">
        <v>1372</v>
      </c>
      <c r="B1462" s="22" t="s">
        <v>938</v>
      </c>
      <c r="C1462" s="19" t="s">
        <v>928</v>
      </c>
      <c r="D1462" s="47">
        <v>2964</v>
      </c>
      <c r="E1462" s="46">
        <v>3556.7999999999997</v>
      </c>
      <c r="G1462" s="97">
        <f t="shared" si="61"/>
        <v>3100</v>
      </c>
      <c r="H1462" s="98">
        <f t="shared" si="62"/>
        <v>3720</v>
      </c>
    </row>
    <row r="1463" spans="1:8" x14ac:dyDescent="0.3">
      <c r="A1463" s="9">
        <v>1373</v>
      </c>
      <c r="B1463" s="22" t="s">
        <v>939</v>
      </c>
      <c r="C1463" s="19" t="s">
        <v>929</v>
      </c>
      <c r="D1463" s="47">
        <v>2642</v>
      </c>
      <c r="E1463" s="46">
        <v>3170.4</v>
      </c>
      <c r="G1463" s="97">
        <f t="shared" si="61"/>
        <v>2764</v>
      </c>
      <c r="H1463" s="98">
        <f t="shared" si="62"/>
        <v>3316.7999999999997</v>
      </c>
    </row>
    <row r="1464" spans="1:8" x14ac:dyDescent="0.3">
      <c r="A1464" s="9">
        <v>1374</v>
      </c>
      <c r="B1464" s="22" t="s">
        <v>940</v>
      </c>
      <c r="C1464" s="19" t="s">
        <v>528</v>
      </c>
      <c r="D1464" s="47">
        <v>186</v>
      </c>
      <c r="E1464" s="46">
        <v>223.2</v>
      </c>
      <c r="G1464" s="97">
        <f t="shared" si="61"/>
        <v>195</v>
      </c>
      <c r="H1464" s="98">
        <f t="shared" si="62"/>
        <v>234</v>
      </c>
    </row>
    <row r="1465" spans="1:8" x14ac:dyDescent="0.3">
      <c r="A1465" s="9">
        <v>1375</v>
      </c>
      <c r="B1465" s="22" t="s">
        <v>944</v>
      </c>
      <c r="C1465" s="19" t="s">
        <v>930</v>
      </c>
      <c r="D1465" s="47">
        <v>171</v>
      </c>
      <c r="E1465" s="46">
        <v>205.2</v>
      </c>
      <c r="G1465" s="97">
        <f t="shared" si="61"/>
        <v>179</v>
      </c>
      <c r="H1465" s="98">
        <f t="shared" si="62"/>
        <v>214.79999999999998</v>
      </c>
    </row>
    <row r="1466" spans="1:8" x14ac:dyDescent="0.3">
      <c r="A1466" s="9">
        <v>1376</v>
      </c>
      <c r="B1466" s="22" t="s">
        <v>945</v>
      </c>
      <c r="C1466" s="19" t="s">
        <v>931</v>
      </c>
      <c r="D1466" s="47">
        <v>12</v>
      </c>
      <c r="E1466" s="46">
        <v>14.399999999999999</v>
      </c>
      <c r="G1466" s="97">
        <f t="shared" si="61"/>
        <v>13</v>
      </c>
      <c r="H1466" s="98">
        <f t="shared" si="62"/>
        <v>15.6</v>
      </c>
    </row>
    <row r="1467" spans="1:8" x14ac:dyDescent="0.3">
      <c r="A1467" s="9">
        <v>1377</v>
      </c>
      <c r="B1467" s="22" t="s">
        <v>727</v>
      </c>
      <c r="C1467" s="19" t="s">
        <v>932</v>
      </c>
      <c r="D1467" s="47">
        <v>20</v>
      </c>
      <c r="E1467" s="46">
        <v>24</v>
      </c>
      <c r="G1467" s="97">
        <f t="shared" si="61"/>
        <v>21</v>
      </c>
      <c r="H1467" s="98">
        <f t="shared" si="62"/>
        <v>25.2</v>
      </c>
    </row>
    <row r="1468" spans="1:8" x14ac:dyDescent="0.3">
      <c r="A1468" s="9">
        <v>1378</v>
      </c>
      <c r="B1468" s="22" t="s">
        <v>970</v>
      </c>
      <c r="C1468" s="25" t="s">
        <v>971</v>
      </c>
      <c r="D1468" s="47">
        <v>422</v>
      </c>
      <c r="E1468" s="46">
        <v>506.4</v>
      </c>
      <c r="G1468" s="97">
        <f t="shared" si="61"/>
        <v>441</v>
      </c>
      <c r="H1468" s="98">
        <f t="shared" si="62"/>
        <v>529.19999999999993</v>
      </c>
    </row>
    <row r="1469" spans="1:8" x14ac:dyDescent="0.3">
      <c r="A1469" s="9">
        <v>1379</v>
      </c>
      <c r="B1469" s="22" t="s">
        <v>994</v>
      </c>
      <c r="C1469" s="25" t="s">
        <v>995</v>
      </c>
      <c r="D1469" s="47">
        <v>145</v>
      </c>
      <c r="E1469" s="46">
        <v>174</v>
      </c>
      <c r="G1469" s="97">
        <f t="shared" si="61"/>
        <v>152</v>
      </c>
      <c r="H1469" s="98">
        <f t="shared" si="62"/>
        <v>182.4</v>
      </c>
    </row>
    <row r="1470" spans="1:8" x14ac:dyDescent="0.3">
      <c r="A1470" s="9">
        <v>1380</v>
      </c>
      <c r="B1470" s="22" t="s">
        <v>1337</v>
      </c>
      <c r="C1470" s="25" t="s">
        <v>1338</v>
      </c>
      <c r="D1470" s="85">
        <v>2</v>
      </c>
      <c r="E1470" s="89">
        <v>2.4</v>
      </c>
      <c r="G1470" s="97">
        <v>2.09</v>
      </c>
      <c r="H1470" s="98">
        <f t="shared" si="62"/>
        <v>2.5079999999999996</v>
      </c>
    </row>
    <row r="1471" spans="1:8" x14ac:dyDescent="0.3">
      <c r="A1471" s="9">
        <v>1381</v>
      </c>
      <c r="B1471" s="23"/>
      <c r="C1471" s="24" t="s">
        <v>805</v>
      </c>
      <c r="D1471" s="47"/>
      <c r="E1471" s="46"/>
      <c r="G1471" s="97"/>
      <c r="H1471" s="98"/>
    </row>
    <row r="1472" spans="1:8" ht="37.5" x14ac:dyDescent="0.3">
      <c r="A1472" s="9">
        <v>1382</v>
      </c>
      <c r="B1472" s="22" t="s">
        <v>947</v>
      </c>
      <c r="C1472" s="19" t="s">
        <v>946</v>
      </c>
      <c r="D1472" s="47">
        <v>42.5</v>
      </c>
      <c r="E1472" s="46">
        <v>51</v>
      </c>
      <c r="G1472" s="97">
        <v>42.5</v>
      </c>
      <c r="H1472" s="98">
        <f t="shared" si="62"/>
        <v>51</v>
      </c>
    </row>
    <row r="1473" spans="1:8" x14ac:dyDescent="0.3">
      <c r="A1473" s="9">
        <v>1383</v>
      </c>
      <c r="B1473" s="22" t="s">
        <v>948</v>
      </c>
      <c r="C1473" s="19" t="s">
        <v>728</v>
      </c>
      <c r="D1473" s="47">
        <v>435</v>
      </c>
      <c r="E1473" s="46">
        <v>522</v>
      </c>
      <c r="G1473" s="97">
        <v>435</v>
      </c>
      <c r="H1473" s="98">
        <f t="shared" si="62"/>
        <v>522</v>
      </c>
    </row>
    <row r="1474" spans="1:8" ht="37.5" x14ac:dyDescent="0.3">
      <c r="A1474" s="9">
        <v>1384</v>
      </c>
      <c r="B1474" s="22" t="s">
        <v>949</v>
      </c>
      <c r="C1474" s="19" t="s">
        <v>1325</v>
      </c>
      <c r="D1474" s="47">
        <v>530</v>
      </c>
      <c r="E1474" s="46">
        <v>636</v>
      </c>
      <c r="G1474" s="97">
        <v>552.5</v>
      </c>
      <c r="H1474" s="98">
        <f t="shared" si="62"/>
        <v>663</v>
      </c>
    </row>
    <row r="1475" spans="1:8" ht="56.25" x14ac:dyDescent="0.3">
      <c r="A1475" s="9">
        <v>1385</v>
      </c>
      <c r="B1475" s="22" t="s">
        <v>2462</v>
      </c>
      <c r="C1475" s="19" t="s">
        <v>1326</v>
      </c>
      <c r="D1475" s="47">
        <v>405</v>
      </c>
      <c r="E1475" s="46">
        <v>486</v>
      </c>
      <c r="G1475" s="97">
        <v>422.5</v>
      </c>
      <c r="H1475" s="98">
        <f t="shared" si="62"/>
        <v>507</v>
      </c>
    </row>
    <row r="1476" spans="1:8" ht="37.5" x14ac:dyDescent="0.3">
      <c r="A1476" s="9">
        <v>1386</v>
      </c>
      <c r="B1476" s="22"/>
      <c r="C1476" s="27" t="s">
        <v>806</v>
      </c>
      <c r="D1476" s="47"/>
      <c r="E1476" s="46"/>
      <c r="G1476" s="97"/>
      <c r="H1476" s="98"/>
    </row>
    <row r="1477" spans="1:8" ht="37.5" x14ac:dyDescent="0.3">
      <c r="A1477" s="9">
        <v>1387</v>
      </c>
      <c r="B1477" s="22" t="s">
        <v>635</v>
      </c>
      <c r="C1477" s="19" t="s">
        <v>1202</v>
      </c>
      <c r="D1477" s="47">
        <v>1808</v>
      </c>
      <c r="E1477" s="46">
        <v>2169.6</v>
      </c>
      <c r="G1477" s="97">
        <f t="shared" si="61"/>
        <v>1891</v>
      </c>
      <c r="H1477" s="98">
        <f t="shared" si="62"/>
        <v>2269.1999999999998</v>
      </c>
    </row>
    <row r="1478" spans="1:8" ht="37.5" x14ac:dyDescent="0.3">
      <c r="A1478" s="9">
        <v>1388</v>
      </c>
      <c r="B1478" s="22" t="s">
        <v>636</v>
      </c>
      <c r="C1478" s="19" t="s">
        <v>1203</v>
      </c>
      <c r="D1478" s="47">
        <v>3082</v>
      </c>
      <c r="E1478" s="46">
        <v>3698.3999999999996</v>
      </c>
      <c r="G1478" s="97">
        <f t="shared" si="61"/>
        <v>3224</v>
      </c>
      <c r="H1478" s="98">
        <f t="shared" si="62"/>
        <v>3868.7999999999997</v>
      </c>
    </row>
    <row r="1479" spans="1:8" ht="37.5" x14ac:dyDescent="0.3">
      <c r="A1479" s="9">
        <v>1389</v>
      </c>
      <c r="B1479" s="22" t="s">
        <v>637</v>
      </c>
      <c r="C1479" s="41" t="s">
        <v>1204</v>
      </c>
      <c r="D1479" s="47">
        <v>5229</v>
      </c>
      <c r="E1479" s="46">
        <v>6274.8</v>
      </c>
      <c r="G1479" s="97">
        <f t="shared" si="61"/>
        <v>5470</v>
      </c>
      <c r="H1479" s="98">
        <f t="shared" si="62"/>
        <v>6564</v>
      </c>
    </row>
    <row r="1480" spans="1:8" ht="37.5" x14ac:dyDescent="0.3">
      <c r="A1480" s="9">
        <v>1390</v>
      </c>
      <c r="B1480" s="22" t="s">
        <v>638</v>
      </c>
      <c r="C1480" s="19" t="s">
        <v>1205</v>
      </c>
      <c r="D1480" s="47">
        <v>1770</v>
      </c>
      <c r="E1480" s="46">
        <v>2124</v>
      </c>
      <c r="G1480" s="97">
        <f t="shared" si="61"/>
        <v>1851</v>
      </c>
      <c r="H1480" s="98">
        <f t="shared" si="62"/>
        <v>2221.1999999999998</v>
      </c>
    </row>
    <row r="1481" spans="1:8" ht="37.5" x14ac:dyDescent="0.3">
      <c r="A1481" s="9">
        <v>1391</v>
      </c>
      <c r="B1481" s="22" t="s">
        <v>639</v>
      </c>
      <c r="C1481" s="19" t="s">
        <v>1206</v>
      </c>
      <c r="D1481" s="47">
        <v>2389</v>
      </c>
      <c r="E1481" s="46">
        <v>2866.7999999999997</v>
      </c>
      <c r="G1481" s="97">
        <f t="shared" si="61"/>
        <v>2499</v>
      </c>
      <c r="H1481" s="98">
        <f t="shared" si="62"/>
        <v>2998.7999999999997</v>
      </c>
    </row>
    <row r="1482" spans="1:8" ht="37.5" x14ac:dyDescent="0.3">
      <c r="A1482" s="9">
        <v>1392</v>
      </c>
      <c r="B1482" s="22" t="s">
        <v>640</v>
      </c>
      <c r="C1482" s="19" t="s">
        <v>1207</v>
      </c>
      <c r="D1482" s="47">
        <v>3008</v>
      </c>
      <c r="E1482" s="46">
        <v>3609.6</v>
      </c>
      <c r="G1482" s="97">
        <f t="shared" si="61"/>
        <v>3146</v>
      </c>
      <c r="H1482" s="98">
        <f t="shared" si="62"/>
        <v>3775.2</v>
      </c>
    </row>
    <row r="1483" spans="1:8" ht="37.5" x14ac:dyDescent="0.3">
      <c r="A1483" s="9">
        <v>1393</v>
      </c>
      <c r="B1483" s="22" t="s">
        <v>641</v>
      </c>
      <c r="C1483" s="19" t="s">
        <v>1208</v>
      </c>
      <c r="D1483" s="47">
        <v>1646</v>
      </c>
      <c r="E1483" s="46">
        <v>1975.1999999999998</v>
      </c>
      <c r="G1483" s="97">
        <f t="shared" si="61"/>
        <v>1722</v>
      </c>
      <c r="H1483" s="98">
        <f t="shared" si="62"/>
        <v>2066.4</v>
      </c>
    </row>
    <row r="1484" spans="1:8" ht="37.5" x14ac:dyDescent="0.3">
      <c r="A1484" s="9">
        <v>1394</v>
      </c>
      <c r="B1484" s="22" t="s">
        <v>642</v>
      </c>
      <c r="C1484" s="19" t="s">
        <v>1209</v>
      </c>
      <c r="D1484" s="47">
        <v>2307</v>
      </c>
      <c r="E1484" s="46">
        <v>2768.4</v>
      </c>
      <c r="G1484" s="97">
        <f t="shared" si="61"/>
        <v>2413</v>
      </c>
      <c r="H1484" s="98">
        <f t="shared" si="62"/>
        <v>2895.6</v>
      </c>
    </row>
    <row r="1485" spans="1:8" x14ac:dyDescent="0.3">
      <c r="A1485" s="9">
        <v>1395</v>
      </c>
      <c r="B1485" s="22"/>
      <c r="C1485" s="42" t="s">
        <v>505</v>
      </c>
      <c r="D1485" s="47"/>
      <c r="E1485" s="46"/>
      <c r="G1485" s="97"/>
      <c r="H1485" s="98"/>
    </row>
    <row r="1486" spans="1:8" x14ac:dyDescent="0.3">
      <c r="A1486" s="9">
        <v>1396</v>
      </c>
      <c r="B1486" s="43" t="s">
        <v>481</v>
      </c>
      <c r="C1486" s="44" t="s">
        <v>506</v>
      </c>
      <c r="D1486" s="47">
        <v>324</v>
      </c>
      <c r="E1486" s="46">
        <v>388.8</v>
      </c>
      <c r="G1486" s="97">
        <f t="shared" si="61"/>
        <v>339</v>
      </c>
      <c r="H1486" s="98">
        <f t="shared" si="62"/>
        <v>406.8</v>
      </c>
    </row>
    <row r="1487" spans="1:8" ht="37.5" x14ac:dyDescent="0.3">
      <c r="A1487" s="9">
        <v>1397</v>
      </c>
      <c r="B1487" s="43" t="s">
        <v>662</v>
      </c>
      <c r="C1487" s="41" t="s">
        <v>663</v>
      </c>
      <c r="D1487" s="47">
        <v>245</v>
      </c>
      <c r="E1487" s="46">
        <v>294</v>
      </c>
      <c r="G1487" s="97">
        <f t="shared" si="61"/>
        <v>256</v>
      </c>
      <c r="H1487" s="98">
        <f t="shared" si="62"/>
        <v>307.2</v>
      </c>
    </row>
    <row r="1488" spans="1:8" ht="37.5" x14ac:dyDescent="0.3">
      <c r="A1488" s="9">
        <v>1398</v>
      </c>
      <c r="B1488" s="43" t="s">
        <v>664</v>
      </c>
      <c r="C1488" s="41" t="s">
        <v>665</v>
      </c>
      <c r="D1488" s="47">
        <v>1100</v>
      </c>
      <c r="E1488" s="46">
        <v>1320</v>
      </c>
      <c r="G1488" s="97">
        <f t="shared" si="61"/>
        <v>1151</v>
      </c>
      <c r="H1488" s="98">
        <f t="shared" si="62"/>
        <v>1381.2</v>
      </c>
    </row>
    <row r="1489" spans="1:8" ht="56.25" x14ac:dyDescent="0.3">
      <c r="A1489" s="9">
        <v>1399</v>
      </c>
      <c r="B1489" s="43" t="s">
        <v>1040</v>
      </c>
      <c r="C1489" s="41" t="s">
        <v>1041</v>
      </c>
      <c r="D1489" s="47">
        <v>2997</v>
      </c>
      <c r="E1489" s="46">
        <v>3596.4</v>
      </c>
      <c r="G1489" s="97">
        <f t="shared" si="61"/>
        <v>3135</v>
      </c>
      <c r="H1489" s="98">
        <f t="shared" si="62"/>
        <v>3762</v>
      </c>
    </row>
    <row r="1490" spans="1:8" x14ac:dyDescent="0.3">
      <c r="A1490" s="9">
        <v>1400</v>
      </c>
      <c r="B1490" s="43" t="s">
        <v>1042</v>
      </c>
      <c r="C1490" s="41" t="s">
        <v>1043</v>
      </c>
      <c r="D1490" s="47">
        <v>855</v>
      </c>
      <c r="E1490" s="46">
        <v>1026</v>
      </c>
      <c r="G1490" s="97">
        <f t="shared" si="61"/>
        <v>894</v>
      </c>
      <c r="H1490" s="98">
        <f t="shared" si="62"/>
        <v>1072.8</v>
      </c>
    </row>
    <row r="1491" spans="1:8" ht="56.25" x14ac:dyDescent="0.3">
      <c r="A1491" s="9">
        <v>1401</v>
      </c>
      <c r="B1491" s="22"/>
      <c r="C1491" s="42" t="s">
        <v>2463</v>
      </c>
      <c r="D1491" s="47"/>
      <c r="E1491" s="46"/>
      <c r="G1491" s="97"/>
      <c r="H1491" s="98"/>
    </row>
    <row r="1492" spans="1:8" x14ac:dyDescent="0.3">
      <c r="A1492" s="9">
        <v>1402</v>
      </c>
      <c r="B1492" s="39" t="s">
        <v>2464</v>
      </c>
      <c r="C1492" s="25" t="s">
        <v>482</v>
      </c>
      <c r="D1492" s="47">
        <v>921</v>
      </c>
      <c r="E1492" s="46">
        <v>1105.2</v>
      </c>
      <c r="G1492" s="97">
        <f t="shared" ref="G1492:G1517" si="64">ROUND(D1492*1.046,0)</f>
        <v>963</v>
      </c>
      <c r="H1492" s="98">
        <f t="shared" ref="H1492:H1517" si="65">G1492*1.2</f>
        <v>1155.5999999999999</v>
      </c>
    </row>
    <row r="1493" spans="1:8" ht="37.5" x14ac:dyDescent="0.3">
      <c r="A1493" s="9">
        <v>1403</v>
      </c>
      <c r="B1493" s="39" t="s">
        <v>2465</v>
      </c>
      <c r="C1493" s="25" t="s">
        <v>483</v>
      </c>
      <c r="D1493" s="47">
        <v>921</v>
      </c>
      <c r="E1493" s="46">
        <v>1105.2</v>
      </c>
      <c r="G1493" s="97">
        <f t="shared" si="64"/>
        <v>963</v>
      </c>
      <c r="H1493" s="98">
        <f t="shared" si="65"/>
        <v>1155.5999999999999</v>
      </c>
    </row>
    <row r="1494" spans="1:8" ht="37.5" x14ac:dyDescent="0.3">
      <c r="A1494" s="9">
        <v>1404</v>
      </c>
      <c r="B1494" s="39" t="s">
        <v>2466</v>
      </c>
      <c r="C1494" s="25" t="s">
        <v>509</v>
      </c>
      <c r="D1494" s="47">
        <v>461</v>
      </c>
      <c r="E1494" s="46">
        <v>553.19999999999993</v>
      </c>
      <c r="G1494" s="97">
        <f t="shared" si="64"/>
        <v>482</v>
      </c>
      <c r="H1494" s="98">
        <f t="shared" si="65"/>
        <v>578.4</v>
      </c>
    </row>
    <row r="1495" spans="1:8" ht="37.5" x14ac:dyDescent="0.3">
      <c r="A1495" s="9">
        <v>1405</v>
      </c>
      <c r="B1495" s="39" t="s">
        <v>2467</v>
      </c>
      <c r="C1495" s="25" t="s">
        <v>510</v>
      </c>
      <c r="D1495" s="47">
        <v>461</v>
      </c>
      <c r="E1495" s="46">
        <v>553.19999999999993</v>
      </c>
      <c r="G1495" s="97">
        <f t="shared" si="64"/>
        <v>482</v>
      </c>
      <c r="H1495" s="98">
        <f t="shared" si="65"/>
        <v>578.4</v>
      </c>
    </row>
    <row r="1496" spans="1:8" ht="56.25" x14ac:dyDescent="0.3">
      <c r="A1496" s="9">
        <v>1406</v>
      </c>
      <c r="B1496" s="39" t="s">
        <v>2468</v>
      </c>
      <c r="C1496" s="25" t="s">
        <v>484</v>
      </c>
      <c r="D1496" s="47">
        <v>1836</v>
      </c>
      <c r="E1496" s="46">
        <v>2203.1999999999998</v>
      </c>
      <c r="G1496" s="97">
        <f t="shared" si="64"/>
        <v>1920</v>
      </c>
      <c r="H1496" s="98">
        <f t="shared" si="65"/>
        <v>2304</v>
      </c>
    </row>
    <row r="1497" spans="1:8" ht="56.25" x14ac:dyDescent="0.3">
      <c r="A1497" s="9">
        <v>1407</v>
      </c>
      <c r="B1497" s="39" t="s">
        <v>2469</v>
      </c>
      <c r="C1497" s="41" t="s">
        <v>909</v>
      </c>
      <c r="D1497" s="47">
        <v>10358</v>
      </c>
      <c r="E1497" s="46">
        <v>12429.6</v>
      </c>
      <c r="G1497" s="97">
        <f t="shared" si="64"/>
        <v>10834</v>
      </c>
      <c r="H1497" s="98">
        <f t="shared" si="65"/>
        <v>13000.8</v>
      </c>
    </row>
    <row r="1498" spans="1:8" ht="56.25" x14ac:dyDescent="0.3">
      <c r="A1498" s="9">
        <v>1408</v>
      </c>
      <c r="B1498" s="39" t="s">
        <v>2470</v>
      </c>
      <c r="C1498" s="41" t="s">
        <v>910</v>
      </c>
      <c r="D1498" s="47">
        <v>8472</v>
      </c>
      <c r="E1498" s="46">
        <v>10166.4</v>
      </c>
      <c r="G1498" s="97">
        <f t="shared" si="64"/>
        <v>8862</v>
      </c>
      <c r="H1498" s="98">
        <f t="shared" si="65"/>
        <v>10634.4</v>
      </c>
    </row>
    <row r="1499" spans="1:8" ht="77.25" customHeight="1" x14ac:dyDescent="0.3">
      <c r="A1499" s="112">
        <v>1409</v>
      </c>
      <c r="B1499" s="39" t="s">
        <v>2784</v>
      </c>
      <c r="C1499" s="41" t="s">
        <v>2785</v>
      </c>
      <c r="D1499" s="47">
        <v>3014</v>
      </c>
      <c r="E1499" s="46">
        <v>3616.7999999999997</v>
      </c>
      <c r="G1499" s="97">
        <f t="shared" si="64"/>
        <v>3153</v>
      </c>
      <c r="H1499" s="98">
        <f t="shared" si="65"/>
        <v>3783.6</v>
      </c>
    </row>
    <row r="1500" spans="1:8" ht="45" customHeight="1" x14ac:dyDescent="0.3">
      <c r="A1500" s="32">
        <v>1410</v>
      </c>
      <c r="B1500" s="39" t="s">
        <v>2771</v>
      </c>
      <c r="C1500" s="19" t="s">
        <v>2772</v>
      </c>
      <c r="D1500" s="47"/>
      <c r="E1500" s="46"/>
      <c r="F1500" s="53"/>
      <c r="G1500" s="97">
        <v>665</v>
      </c>
      <c r="H1500" s="98">
        <f t="shared" si="65"/>
        <v>798</v>
      </c>
    </row>
    <row r="1501" spans="1:8" ht="39" customHeight="1" x14ac:dyDescent="0.3">
      <c r="A1501" s="32">
        <v>1411</v>
      </c>
      <c r="B1501" s="123" t="s">
        <v>2773</v>
      </c>
      <c r="C1501" s="119" t="s">
        <v>2774</v>
      </c>
      <c r="D1501" s="120">
        <v>1920</v>
      </c>
      <c r="E1501" s="120">
        <v>2304</v>
      </c>
      <c r="F1501" s="121"/>
      <c r="G1501" s="66">
        <v>1920</v>
      </c>
      <c r="H1501" s="98">
        <f t="shared" si="65"/>
        <v>2304</v>
      </c>
    </row>
    <row r="1502" spans="1:8" ht="36.75" customHeight="1" x14ac:dyDescent="0.3">
      <c r="A1502" s="32">
        <v>1412</v>
      </c>
      <c r="B1502" s="123" t="s">
        <v>2775</v>
      </c>
      <c r="C1502" s="122" t="s">
        <v>2781</v>
      </c>
      <c r="D1502" s="47"/>
      <c r="E1502" s="46"/>
      <c r="F1502" s="121"/>
      <c r="G1502" s="66">
        <v>960</v>
      </c>
      <c r="H1502" s="98">
        <f t="shared" si="65"/>
        <v>1152</v>
      </c>
    </row>
    <row r="1503" spans="1:8" ht="66" customHeight="1" x14ac:dyDescent="0.3">
      <c r="A1503" s="32">
        <v>1413</v>
      </c>
      <c r="B1503" s="123" t="s">
        <v>2776</v>
      </c>
      <c r="C1503" s="119" t="s">
        <v>2777</v>
      </c>
      <c r="D1503" s="47"/>
      <c r="E1503" s="46"/>
      <c r="F1503" s="121"/>
      <c r="G1503" s="66">
        <v>55</v>
      </c>
      <c r="H1503" s="98">
        <f t="shared" si="65"/>
        <v>66</v>
      </c>
    </row>
    <row r="1504" spans="1:8" ht="66" customHeight="1" x14ac:dyDescent="0.3">
      <c r="A1504" s="32">
        <v>1414</v>
      </c>
      <c r="B1504" s="123" t="s">
        <v>2778</v>
      </c>
      <c r="C1504" s="122" t="s">
        <v>2782</v>
      </c>
      <c r="D1504" s="47"/>
      <c r="E1504" s="46"/>
      <c r="F1504" s="121"/>
      <c r="G1504" s="66">
        <v>27</v>
      </c>
      <c r="H1504" s="98">
        <f t="shared" si="65"/>
        <v>32.4</v>
      </c>
    </row>
    <row r="1505" spans="1:8" ht="73.5" customHeight="1" x14ac:dyDescent="0.3">
      <c r="A1505" s="32">
        <v>1415</v>
      </c>
      <c r="B1505" s="123" t="s">
        <v>2779</v>
      </c>
      <c r="C1505" s="119" t="s">
        <v>2780</v>
      </c>
      <c r="D1505" s="47"/>
      <c r="E1505" s="46"/>
      <c r="F1505" s="121"/>
      <c r="G1505" s="66">
        <v>18</v>
      </c>
      <c r="H1505" s="98">
        <f t="shared" si="65"/>
        <v>21.599999999999998</v>
      </c>
    </row>
    <row r="1506" spans="1:8" ht="75" x14ac:dyDescent="0.3">
      <c r="A1506" s="113">
        <v>1416</v>
      </c>
      <c r="B1506" s="114"/>
      <c r="C1506" s="114" t="s">
        <v>2477</v>
      </c>
      <c r="D1506" s="115"/>
      <c r="E1506" s="116"/>
      <c r="G1506" s="117"/>
      <c r="H1506" s="118"/>
    </row>
    <row r="1507" spans="1:8" ht="37.5" x14ac:dyDescent="0.3">
      <c r="A1507" s="9">
        <v>1417</v>
      </c>
      <c r="B1507" s="32" t="s">
        <v>2471</v>
      </c>
      <c r="C1507" s="74" t="s">
        <v>1250</v>
      </c>
      <c r="D1507" s="47">
        <v>396</v>
      </c>
      <c r="E1507" s="46">
        <v>475.2</v>
      </c>
      <c r="G1507" s="97">
        <f t="shared" si="64"/>
        <v>414</v>
      </c>
      <c r="H1507" s="98">
        <f t="shared" si="65"/>
        <v>496.79999999999995</v>
      </c>
    </row>
    <row r="1508" spans="1:8" x14ac:dyDescent="0.3">
      <c r="A1508" s="9">
        <v>1418</v>
      </c>
      <c r="B1508" s="32" t="s">
        <v>2472</v>
      </c>
      <c r="C1508" s="19" t="s">
        <v>1251</v>
      </c>
      <c r="D1508" s="47">
        <v>1100</v>
      </c>
      <c r="E1508" s="46">
        <v>1320</v>
      </c>
      <c r="G1508" s="97">
        <f t="shared" si="64"/>
        <v>1151</v>
      </c>
      <c r="H1508" s="98">
        <f t="shared" si="65"/>
        <v>1381.2</v>
      </c>
    </row>
    <row r="1509" spans="1:8" x14ac:dyDescent="0.3">
      <c r="A1509" s="9">
        <v>1419</v>
      </c>
      <c r="B1509" s="32" t="s">
        <v>2473</v>
      </c>
      <c r="C1509" s="19" t="s">
        <v>1252</v>
      </c>
      <c r="D1509" s="47">
        <v>1106</v>
      </c>
      <c r="E1509" s="46">
        <v>1327.2</v>
      </c>
      <c r="G1509" s="97">
        <f t="shared" si="64"/>
        <v>1157</v>
      </c>
      <c r="H1509" s="98">
        <f t="shared" si="65"/>
        <v>1388.3999999999999</v>
      </c>
    </row>
    <row r="1510" spans="1:8" ht="56.25" x14ac:dyDescent="0.3">
      <c r="A1510" s="9">
        <v>1420</v>
      </c>
      <c r="B1510" s="32" t="s">
        <v>2474</v>
      </c>
      <c r="C1510" s="19" t="s">
        <v>1253</v>
      </c>
      <c r="D1510" s="47">
        <v>394</v>
      </c>
      <c r="E1510" s="46">
        <v>472.79999999999995</v>
      </c>
      <c r="G1510" s="97">
        <f t="shared" si="64"/>
        <v>412</v>
      </c>
      <c r="H1510" s="98">
        <f t="shared" si="65"/>
        <v>494.4</v>
      </c>
    </row>
    <row r="1511" spans="1:8" x14ac:dyDescent="0.3">
      <c r="A1511" s="9">
        <v>1421</v>
      </c>
      <c r="B1511" s="32" t="s">
        <v>2475</v>
      </c>
      <c r="C1511" s="19" t="s">
        <v>996</v>
      </c>
      <c r="D1511" s="47">
        <v>326</v>
      </c>
      <c r="E1511" s="46">
        <v>391.2</v>
      </c>
      <c r="G1511" s="97">
        <f t="shared" si="64"/>
        <v>341</v>
      </c>
      <c r="H1511" s="98">
        <f t="shared" si="65"/>
        <v>409.2</v>
      </c>
    </row>
    <row r="1512" spans="1:8" x14ac:dyDescent="0.3">
      <c r="A1512" s="9">
        <v>1422</v>
      </c>
      <c r="B1512" s="32" t="s">
        <v>2476</v>
      </c>
      <c r="C1512" s="19" t="s">
        <v>1309</v>
      </c>
      <c r="D1512" s="47">
        <v>1313</v>
      </c>
      <c r="E1512" s="46">
        <v>1575.6</v>
      </c>
      <c r="G1512" s="97">
        <f t="shared" si="64"/>
        <v>1373</v>
      </c>
      <c r="H1512" s="98">
        <f t="shared" si="65"/>
        <v>1647.6</v>
      </c>
    </row>
    <row r="1513" spans="1:8" ht="37.5" x14ac:dyDescent="0.3">
      <c r="A1513" s="9">
        <v>1423</v>
      </c>
      <c r="B1513" s="23"/>
      <c r="C1513" s="23" t="s">
        <v>2478</v>
      </c>
      <c r="D1513" s="47"/>
      <c r="E1513" s="46"/>
      <c r="G1513" s="97"/>
      <c r="H1513" s="98"/>
    </row>
    <row r="1514" spans="1:8" ht="56.25" x14ac:dyDescent="0.3">
      <c r="A1514" s="9">
        <v>1424</v>
      </c>
      <c r="B1514" s="22" t="s">
        <v>501</v>
      </c>
      <c r="C1514" s="19" t="s">
        <v>950</v>
      </c>
      <c r="D1514" s="47">
        <v>2728</v>
      </c>
      <c r="E1514" s="46">
        <v>3273.6</v>
      </c>
      <c r="G1514" s="97">
        <f t="shared" si="64"/>
        <v>2853</v>
      </c>
      <c r="H1514" s="98">
        <f t="shared" si="65"/>
        <v>3423.6</v>
      </c>
    </row>
    <row r="1515" spans="1:8" ht="37.5" x14ac:dyDescent="0.3">
      <c r="A1515" s="9">
        <v>1425</v>
      </c>
      <c r="B1515" s="22" t="s">
        <v>502</v>
      </c>
      <c r="C1515" s="19" t="s">
        <v>951</v>
      </c>
      <c r="D1515" s="47">
        <v>6044</v>
      </c>
      <c r="E1515" s="46">
        <v>7252.8</v>
      </c>
      <c r="G1515" s="97">
        <f t="shared" si="64"/>
        <v>6322</v>
      </c>
      <c r="H1515" s="98">
        <f t="shared" si="65"/>
        <v>7586.4</v>
      </c>
    </row>
    <row r="1516" spans="1:8" ht="56.25" x14ac:dyDescent="0.3">
      <c r="A1516" s="9">
        <v>1426</v>
      </c>
      <c r="B1516" s="22" t="s">
        <v>503</v>
      </c>
      <c r="C1516" s="19" t="s">
        <v>723</v>
      </c>
      <c r="D1516" s="47">
        <v>985</v>
      </c>
      <c r="E1516" s="46">
        <v>1182</v>
      </c>
      <c r="G1516" s="97">
        <f t="shared" si="64"/>
        <v>1030</v>
      </c>
      <c r="H1516" s="98">
        <f t="shared" si="65"/>
        <v>1236</v>
      </c>
    </row>
    <row r="1517" spans="1:8" ht="56.25" x14ac:dyDescent="0.3">
      <c r="A1517" s="9">
        <v>1427</v>
      </c>
      <c r="B1517" s="22" t="s">
        <v>504</v>
      </c>
      <c r="C1517" s="19" t="s">
        <v>724</v>
      </c>
      <c r="D1517" s="47">
        <v>5616</v>
      </c>
      <c r="E1517" s="46">
        <v>6739.2</v>
      </c>
      <c r="G1517" s="97">
        <f t="shared" si="64"/>
        <v>5874</v>
      </c>
      <c r="H1517" s="98">
        <f t="shared" si="65"/>
        <v>7048.8</v>
      </c>
    </row>
    <row r="1518" spans="1:8" x14ac:dyDescent="0.3">
      <c r="A1518" s="4"/>
      <c r="B1518" s="4"/>
      <c r="C1518" s="2"/>
      <c r="E1518" s="94"/>
    </row>
    <row r="1519" spans="1:8" x14ac:dyDescent="0.3">
      <c r="A1519" s="4"/>
      <c r="B1519" s="4"/>
      <c r="C1519" s="2"/>
      <c r="D1519" s="95">
        <f>SUM(D94:D1518)</f>
        <v>1138504.1400000001</v>
      </c>
      <c r="E1519" s="95">
        <f t="shared" ref="E1519:F1519" si="66">SUM(E94:E1518)</f>
        <v>1366204.9679999999</v>
      </c>
      <c r="F1519" s="95">
        <f t="shared" si="66"/>
        <v>0</v>
      </c>
      <c r="G1519" s="95"/>
      <c r="H1519" s="94"/>
    </row>
    <row r="1520" spans="1:8" x14ac:dyDescent="0.3">
      <c r="A1520" s="4"/>
      <c r="B1520" s="4"/>
      <c r="C1520" s="2"/>
    </row>
    <row r="1521" spans="1:4" x14ac:dyDescent="0.3">
      <c r="A1521" s="4"/>
      <c r="B1521" s="4"/>
      <c r="C1521" s="2"/>
      <c r="D1521" s="3">
        <f>D1519*1.046</f>
        <v>1190875.3304400002</v>
      </c>
    </row>
    <row r="1522" spans="1:4" x14ac:dyDescent="0.3">
      <c r="A1522" s="4"/>
      <c r="B1522" s="4"/>
      <c r="C1522" s="2"/>
    </row>
    <row r="1523" spans="1:4" x14ac:dyDescent="0.3">
      <c r="A1523" s="4"/>
      <c r="B1523" s="4"/>
      <c r="C1523" s="2"/>
    </row>
    <row r="1524" spans="1:4" x14ac:dyDescent="0.3">
      <c r="A1524" s="4"/>
      <c r="B1524" s="4"/>
      <c r="C1524" s="2"/>
    </row>
    <row r="1525" spans="1:4" x14ac:dyDescent="0.3">
      <c r="A1525" s="4"/>
      <c r="B1525" s="4"/>
      <c r="C1525" s="2"/>
    </row>
  </sheetData>
  <autoFilter ref="G1:G1525"/>
  <mergeCells count="10">
    <mergeCell ref="C1:H1"/>
    <mergeCell ref="C2:H2"/>
    <mergeCell ref="A89:B89"/>
    <mergeCell ref="A41:C41"/>
    <mergeCell ref="C13:G13"/>
    <mergeCell ref="C46:G46"/>
    <mergeCell ref="C53:G53"/>
    <mergeCell ref="C55:G55"/>
    <mergeCell ref="C57:G57"/>
    <mergeCell ref="C12:G12"/>
  </mergeCells>
  <phoneticPr fontId="0" type="noConversion"/>
  <pageMargins left="0.70866141732283472" right="0.70866141732283472" top="0.74803149606299213" bottom="0.74803149606299213" header="0.31496062992125984" footer="0.31496062992125984"/>
  <pageSetup paperSize="9" scale="61" fitToHeight="0" orientation="portrait" r:id="rId1"/>
  <headerFooter alignWithMargins="0"/>
  <rowBreaks count="11" manualBreakCount="11">
    <brk id="50" max="7" man="1"/>
    <brk id="88" max="7" man="1"/>
    <brk id="117" max="7" man="1"/>
    <brk id="150" max="7" man="1"/>
    <brk id="182" max="7" man="1"/>
    <brk id="896" max="7" man="1"/>
    <brk id="940" max="7" man="1"/>
    <brk id="979" max="7" man="1"/>
    <brk id="1009" max="7" man="1"/>
    <brk id="1451" max="7" man="1"/>
    <brk id="1493"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Sheet1</vt:lpstr>
      <vt:lpstr>Sheet1!Область_печати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Shadik</dc:creator>
  <cp:lastModifiedBy>user</cp:lastModifiedBy>
  <cp:lastPrinted>2020-12-21T07:03:54Z</cp:lastPrinted>
  <dcterms:created xsi:type="dcterms:W3CDTF">2011-02-08T07:05:35Z</dcterms:created>
  <dcterms:modified xsi:type="dcterms:W3CDTF">2021-11-08T12:43:32Z</dcterms:modified>
</cp:coreProperties>
</file>